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 PO 20L\Desktop\Guidelines_Desegregation competitive\"/>
    </mc:Choice>
  </mc:AlternateContent>
  <xr:revisionPtr revIDLastSave="0" documentId="13_ncr:1_{A8D44463-DF58-4AA4-A415-C4B66D337D78}" xr6:coauthVersionLast="47" xr6:coauthVersionMax="47" xr10:uidLastSave="{00000000-0000-0000-0000-000000000000}"/>
  <bookViews>
    <workbookView xWindow="-108" yWindow="-108" windowWidth="23256" windowHeight="12576" tabRatio="597" activeTab="6" xr2:uid="{7A2DEFCA-34B3-4969-878C-F37B060C2F43}"/>
  </bookViews>
  <sheets>
    <sheet name="Дейност 1" sheetId="11" r:id="rId1"/>
    <sheet name="Дейност 2" sheetId="10" r:id="rId2"/>
    <sheet name="Дейност 3" sheetId="12" r:id="rId3"/>
    <sheet name="Дейност 4" sheetId="13" r:id="rId4"/>
    <sheet name="Единна ставка" sheetId="16" r:id="rId5"/>
    <sheet name="De minimis" sheetId="14" r:id="rId6"/>
    <sheet name="Пример бюджет ИСУН" sheetId="19" r:id="rId7"/>
    <sheet name="I.Разходи за персонал" sheetId="2" state="hidden" r:id="rId8"/>
    <sheet name="II. Ед. ставка 40%от разделI" sheetId="3" state="hidden" r:id="rId9"/>
    <sheet name="III. Стандартна таблица - ЕР" sheetId="4" state="hidden" r:id="rId10"/>
    <sheet name="IV.ЕС МУД" sheetId="6" state="hidden" r:id="rId11"/>
    <sheet name="IV.ЕС индивидуална подкрепа " sheetId="7" state="hidden" r:id="rId12"/>
    <sheet name="IV.ЕС орг изнесено занимание" sheetId="9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9" l="1"/>
  <c r="H3" i="19"/>
  <c r="G3" i="19"/>
  <c r="F3" i="19"/>
  <c r="B30" i="19"/>
  <c r="B29" i="19"/>
  <c r="D16" i="14"/>
  <c r="B16" i="19" s="1"/>
  <c r="C16" i="14"/>
  <c r="D17" i="14"/>
  <c r="C17" i="14"/>
  <c r="D19" i="14"/>
  <c r="C19" i="14"/>
  <c r="F60" i="13"/>
  <c r="F59" i="13"/>
  <c r="J26" i="10"/>
  <c r="E46" i="13"/>
  <c r="E20" i="13"/>
  <c r="E54" i="12"/>
  <c r="E41" i="12"/>
  <c r="E28" i="12"/>
  <c r="E15" i="12"/>
  <c r="J25" i="10"/>
  <c r="F85" i="11"/>
  <c r="F84" i="11"/>
  <c r="F83" i="11"/>
  <c r="F82" i="11"/>
  <c r="E86" i="11"/>
  <c r="E64" i="11"/>
  <c r="E43" i="11"/>
  <c r="E22" i="11"/>
  <c r="B20" i="14"/>
  <c r="C20" i="14" s="1"/>
  <c r="E81" i="11"/>
  <c r="E17" i="11"/>
  <c r="E47" i="12"/>
  <c r="E34" i="12"/>
  <c r="E21" i="12"/>
  <c r="E8" i="12"/>
  <c r="B22" i="19"/>
  <c r="B18" i="19"/>
  <c r="B13" i="19"/>
  <c r="B9" i="19"/>
  <c r="B5" i="19"/>
  <c r="E54" i="13"/>
  <c r="E52" i="13"/>
  <c r="E51" i="13"/>
  <c r="E41" i="13"/>
  <c r="E39" i="13"/>
  <c r="E38" i="13"/>
  <c r="E28" i="13"/>
  <c r="E26" i="13"/>
  <c r="E25" i="13"/>
  <c r="E15" i="13"/>
  <c r="E13" i="13"/>
  <c r="E12" i="13"/>
  <c r="E49" i="12"/>
  <c r="E46" i="12"/>
  <c r="E36" i="12"/>
  <c r="E33" i="12"/>
  <c r="E23" i="12"/>
  <c r="E20" i="12"/>
  <c r="E10" i="12"/>
  <c r="E7" i="12"/>
  <c r="E59" i="11"/>
  <c r="E38" i="11"/>
  <c r="E56" i="13" l="1"/>
  <c r="E58" i="13" s="1"/>
  <c r="E59" i="13" s="1"/>
  <c r="E43" i="13"/>
  <c r="E45" i="13" s="1"/>
  <c r="E30" i="13"/>
  <c r="E32" i="13" s="1"/>
  <c r="E33" i="13" s="1"/>
  <c r="E51" i="12"/>
  <c r="E53" i="12" s="1"/>
  <c r="E38" i="12"/>
  <c r="E40" i="12" s="1"/>
  <c r="I13" i="12" s="1"/>
  <c r="E25" i="12"/>
  <c r="E27" i="12" s="1"/>
  <c r="E17" i="13"/>
  <c r="E19" i="13" s="1"/>
  <c r="E12" i="12"/>
  <c r="E14" i="12" s="1"/>
  <c r="E20" i="10"/>
  <c r="E18" i="10"/>
  <c r="E16" i="10"/>
  <c r="B20" i="19"/>
  <c r="D21" i="14"/>
  <c r="B11" i="14"/>
  <c r="J27" i="10" l="1"/>
  <c r="B18" i="14"/>
  <c r="C18" i="14" s="1"/>
  <c r="B21" i="19" s="1"/>
  <c r="J13" i="12"/>
  <c r="J8" i="13"/>
  <c r="B19" i="14"/>
  <c r="B23" i="19" s="1"/>
  <c r="I8" i="13"/>
  <c r="B15" i="19" s="1"/>
  <c r="H8" i="13"/>
  <c r="B11" i="19" s="1"/>
  <c r="G8" i="13"/>
  <c r="B7" i="19" s="1"/>
  <c r="H13" i="12"/>
  <c r="B10" i="19" s="1"/>
  <c r="G13" i="12"/>
  <c r="B6" i="19" s="1"/>
  <c r="B14" i="19"/>
  <c r="B13" i="10" l="1"/>
  <c r="C13" i="10"/>
  <c r="B28" i="19"/>
  <c r="B27" i="19"/>
  <c r="B26" i="19"/>
  <c r="D11" i="14" l="1"/>
  <c r="E14" i="11" l="1"/>
  <c r="E79" i="11"/>
  <c r="E78" i="11"/>
  <c r="E77" i="11"/>
  <c r="E76" i="11"/>
  <c r="E74" i="11"/>
  <c r="E73" i="11"/>
  <c r="E72" i="11"/>
  <c r="E71" i="11"/>
  <c r="E83" i="11" l="1"/>
  <c r="E85" i="11" s="1"/>
  <c r="J8" i="11" s="1"/>
  <c r="B16" i="14" s="1"/>
  <c r="E57" i="11" l="1"/>
  <c r="E56" i="11"/>
  <c r="E55" i="11"/>
  <c r="E54" i="11"/>
  <c r="E52" i="11"/>
  <c r="E51" i="11"/>
  <c r="E50" i="11"/>
  <c r="E49" i="11"/>
  <c r="E36" i="11"/>
  <c r="E35" i="11"/>
  <c r="E34" i="11"/>
  <c r="E33" i="11"/>
  <c r="E31" i="11"/>
  <c r="E30" i="11"/>
  <c r="E29" i="11"/>
  <c r="E28" i="11"/>
  <c r="E13" i="11"/>
  <c r="E9" i="11"/>
  <c r="B17" i="19" l="1"/>
  <c r="E61" i="11"/>
  <c r="E63" i="11" s="1"/>
  <c r="E40" i="11"/>
  <c r="E42" i="11" s="1"/>
  <c r="I8" i="11" l="1"/>
  <c r="B12" i="19" s="1"/>
  <c r="H8" i="11"/>
  <c r="B8" i="19" s="1"/>
  <c r="E15" i="11"/>
  <c r="E12" i="11"/>
  <c r="E10" i="11"/>
  <c r="E8" i="11"/>
  <c r="E7" i="11"/>
  <c r="E19" i="11" l="1"/>
  <c r="E21" i="11" s="1"/>
  <c r="E23" i="10"/>
  <c r="E25" i="10" s="1"/>
  <c r="E26" i="10" l="1"/>
  <c r="B17" i="14"/>
  <c r="G8" i="11"/>
  <c r="B4" i="19" s="1"/>
  <c r="C5" i="16"/>
  <c r="C6" i="16" s="1"/>
  <c r="D34" i="3"/>
  <c r="D33" i="3"/>
  <c r="D32" i="3"/>
  <c r="D41" i="3" s="1"/>
  <c r="D21" i="3"/>
  <c r="D20" i="3"/>
  <c r="D19" i="3"/>
  <c r="G33" i="9"/>
  <c r="G34" i="9"/>
  <c r="G35" i="9"/>
  <c r="G36" i="9"/>
  <c r="G37" i="9"/>
  <c r="G38" i="9"/>
  <c r="G39" i="9"/>
  <c r="G40" i="9"/>
  <c r="G41" i="9"/>
  <c r="G32" i="9"/>
  <c r="J21" i="9"/>
  <c r="J22" i="9"/>
  <c r="J23" i="9"/>
  <c r="J24" i="9"/>
  <c r="J25" i="9"/>
  <c r="J26" i="9"/>
  <c r="J27" i="9"/>
  <c r="J28" i="9"/>
  <c r="J20" i="9"/>
  <c r="I7" i="9"/>
  <c r="I8" i="9"/>
  <c r="I9" i="9"/>
  <c r="I10" i="9"/>
  <c r="I11" i="9"/>
  <c r="I12" i="9"/>
  <c r="I13" i="9"/>
  <c r="I14" i="9"/>
  <c r="I15" i="9"/>
  <c r="I6" i="9"/>
  <c r="G12" i="7"/>
  <c r="G10" i="7"/>
  <c r="G9" i="7"/>
  <c r="G8" i="7"/>
  <c r="G7" i="7"/>
  <c r="G6" i="7"/>
  <c r="G5" i="7"/>
  <c r="G4" i="7"/>
  <c r="G25" i="6"/>
  <c r="G23" i="6"/>
  <c r="G22" i="6"/>
  <c r="G21" i="6"/>
  <c r="G20" i="6"/>
  <c r="G19" i="6"/>
  <c r="G18" i="6"/>
  <c r="G17" i="6"/>
  <c r="G13" i="6"/>
  <c r="G11" i="6"/>
  <c r="G10" i="6"/>
  <c r="G9" i="6"/>
  <c r="G8" i="6"/>
  <c r="G7" i="6"/>
  <c r="G6" i="6"/>
  <c r="G5" i="6"/>
  <c r="G65" i="4"/>
  <c r="G63" i="4"/>
  <c r="G62" i="4"/>
  <c r="G61" i="4"/>
  <c r="G60" i="4"/>
  <c r="G59" i="4"/>
  <c r="G58" i="4"/>
  <c r="G57" i="4"/>
  <c r="G66" i="4" s="1"/>
  <c r="G52" i="4"/>
  <c r="G50" i="4"/>
  <c r="G49" i="4"/>
  <c r="G48" i="4"/>
  <c r="G47" i="4"/>
  <c r="G46" i="4"/>
  <c r="G45" i="4"/>
  <c r="G44" i="4"/>
  <c r="G53" i="4" s="1"/>
  <c r="G39" i="4"/>
  <c r="G37" i="4"/>
  <c r="G36" i="4"/>
  <c r="G35" i="4"/>
  <c r="G34" i="4"/>
  <c r="G33" i="4"/>
  <c r="G32" i="4"/>
  <c r="G31" i="4"/>
  <c r="G40" i="4" s="1"/>
  <c r="G26" i="4"/>
  <c r="G24" i="4"/>
  <c r="G23" i="4"/>
  <c r="G22" i="4"/>
  <c r="G21" i="4"/>
  <c r="G20" i="4"/>
  <c r="G19" i="4"/>
  <c r="G18" i="4"/>
  <c r="G27" i="4" s="1"/>
  <c r="G13" i="4"/>
  <c r="G11" i="4"/>
  <c r="G10" i="4"/>
  <c r="G9" i="4"/>
  <c r="G8" i="4"/>
  <c r="G7" i="4"/>
  <c r="G6" i="4"/>
  <c r="G5" i="4"/>
  <c r="G14" i="4" s="1"/>
  <c r="G68" i="4" s="1"/>
  <c r="D8" i="3"/>
  <c r="D7" i="3"/>
  <c r="D6" i="3"/>
  <c r="D15" i="3" s="1"/>
  <c r="G41" i="2"/>
  <c r="G28" i="2"/>
  <c r="B21" i="14" l="1"/>
  <c r="C8" i="16"/>
  <c r="C11" i="14"/>
  <c r="D28" i="3"/>
  <c r="G14" i="6"/>
  <c r="G26" i="6"/>
  <c r="J29" i="9"/>
  <c r="G13" i="7"/>
  <c r="G42" i="9"/>
  <c r="I16" i="9"/>
  <c r="G15" i="2"/>
  <c r="G42" i="2" s="1"/>
  <c r="B19" i="19" l="1"/>
  <c r="B3" i="19" s="1"/>
  <c r="C21" i="14"/>
  <c r="B2" i="19" l="1"/>
  <c r="B25" i="19"/>
  <c r="B24" i="19" s="1"/>
  <c r="B31" i="19" l="1"/>
</calcChain>
</file>

<file path=xl/sharedStrings.xml><?xml version="1.0" encoding="utf-8"?>
<sst xmlns="http://schemas.openxmlformats.org/spreadsheetml/2006/main" count="798" uniqueCount="351">
  <si>
    <t>Разходи за индивидулана подкрепа за изнесени занимания с нощувки</t>
  </si>
  <si>
    <t>1.</t>
  </si>
  <si>
    <t>№</t>
  </si>
  <si>
    <t>Дейност №</t>
  </si>
  <si>
    <t>Длъжност</t>
  </si>
  <si>
    <t>Брой часове</t>
  </si>
  <si>
    <t>Часова ставка</t>
  </si>
  <si>
    <t>Общо</t>
  </si>
  <si>
    <t>Общо разходи за възнаграждения на персонала, от които</t>
  </si>
  <si>
    <t>Кандидат</t>
  </si>
  <si>
    <t>Партньор 1</t>
  </si>
  <si>
    <t>Партньор 2</t>
  </si>
  <si>
    <t>I. РАЗХОДИ ЗА ПЕРСОНАЛ</t>
  </si>
  <si>
    <t>Поддейност 1.2</t>
  </si>
  <si>
    <t>Описание на конкретните дейности, ангажименти,теми, др.</t>
  </si>
  <si>
    <t>*</t>
  </si>
  <si>
    <t>Поддейност 2.1/
Поддейност 2.2.</t>
  </si>
  <si>
    <t>Общо разходи за възнаграждения по Дейност 2</t>
  </si>
  <si>
    <t>Общо разходи за възнаграждения по Дейност 1</t>
  </si>
  <si>
    <t>Разходи за възнаграждения по Дейност 1*</t>
  </si>
  <si>
    <t>Разходи за възнаграждения по Дейност 2*</t>
  </si>
  <si>
    <t>Разходи за възнаграждения по Дейност 4*</t>
  </si>
  <si>
    <t>Дейност 4</t>
  </si>
  <si>
    <t>Общо разходи за възнаграждения по Дейност 4*</t>
  </si>
  <si>
    <t>2.</t>
  </si>
  <si>
    <t>3.</t>
  </si>
  <si>
    <t>Описание на конкретните дейности, ангажименти,теми, др. като се посочва за кой кандидат/партньор се отнася</t>
  </si>
  <si>
    <t>Описание на конкретните дейности, ангажименти,теми, др.като се посочва за кой кандидат/партньор се отнася</t>
  </si>
  <si>
    <t>II.  ЕДИННА СТАВКА  40 %  ОТ РАЗДЕЛ I  - Други преки и непреки разходи</t>
  </si>
  <si>
    <t>Сума по раздел I</t>
  </si>
  <si>
    <t>40% от Раздел I</t>
  </si>
  <si>
    <t>ОбщоДруги преки и непреки разходи, от които</t>
  </si>
  <si>
    <t>Дейност 1, кандидат</t>
  </si>
  <si>
    <t>Дейност 4, кандидат</t>
  </si>
  <si>
    <t>Дейност 1, партньор….</t>
  </si>
  <si>
    <t>Дейност 4, партньор….</t>
  </si>
  <si>
    <t>Разходи за занимания по интереси</t>
  </si>
  <si>
    <t>Общо разходи за занимания по интереси, от които</t>
  </si>
  <si>
    <t>Кандидат/
партньор</t>
  </si>
  <si>
    <t>Вид, тип, наименование на заниманието по интереси (клуб, група, отбовр, др. по вид изкуство и култура, спорт, наука, др.)</t>
  </si>
  <si>
    <t>Брой деца/ученици</t>
  </si>
  <si>
    <t>Единичен разход в лв.за 1 дете/ученик в група средно от/до 15</t>
  </si>
  <si>
    <t xml:space="preserve">III.  СТАНДАРТНА ТАБЛИЦА НА  РАЗХОДИТЕ ЗА ЕДИНИЦА ПРОДУКТ </t>
  </si>
  <si>
    <t>Разходи за занимания по интереси на ученици</t>
  </si>
  <si>
    <t>Общо разходи за занимания по интереси за ученици</t>
  </si>
  <si>
    <t>Разходи за занимания по интереси за деца (в предучилищното образование)</t>
  </si>
  <si>
    <t>Разходи за интензивна работа с родители</t>
  </si>
  <si>
    <t>Вид, тип, наименование на конкретната работа/дейност</t>
  </si>
  <si>
    <t>Брой родители</t>
  </si>
  <si>
    <t>Единичен разход в лв.за 1 родител</t>
  </si>
  <si>
    <t>Общо разходи за интензивна работа с родители</t>
  </si>
  <si>
    <t>4.</t>
  </si>
  <si>
    <t>Разходи за възнаграждения на образователни медиатори</t>
  </si>
  <si>
    <t>Единичен месечен разход  в лв.за 1 отработен месец</t>
  </si>
  <si>
    <t>Брой отработени месеци макисмум по 4 часа дневно/Брой отработени часове</t>
  </si>
  <si>
    <t>5.</t>
  </si>
  <si>
    <t>Разходи за обучения по поддейност 1.3.</t>
  </si>
  <si>
    <t>Вид, тип на обучението ( с 1, 2 или 3 кредита, без квалификационни кредити)</t>
  </si>
  <si>
    <t>Брой лица</t>
  </si>
  <si>
    <t>Единичен разход за 1 лице в лв.</t>
  </si>
  <si>
    <t>Кандидат/
партньо</t>
  </si>
  <si>
    <t>Тема на обучението</t>
  </si>
  <si>
    <t>Общо разходи за обучения по поддейност 1.3</t>
  </si>
  <si>
    <t xml:space="preserve">Общо разходи по раздел III. СТАНДАРТНА ТАБЛИЦА НА  РАЗХОДИТЕ ЗА ЕДИНИЦА ПРОДУКТ </t>
  </si>
  <si>
    <t>Общо разходи по раздел I. РАЗХОДИ ЗА ПЕРСОНАЛ</t>
  </si>
  <si>
    <t>Общо разходи за занимания по интереси за ученици, от които</t>
  </si>
  <si>
    <t>Общо разходи за занимания по интереси за деца в ДГ, от които</t>
  </si>
  <si>
    <t>Общо разходи за интензивна работа с родители, от които</t>
  </si>
  <si>
    <t>Общо разходи за обучения по поддейност 1.3, от които</t>
  </si>
  <si>
    <t>Брой МУД</t>
  </si>
  <si>
    <t>Еднократна сума за 1 МУД</t>
  </si>
  <si>
    <t>IV. ЕДНОКРАТНИ СУМИ</t>
  </si>
  <si>
    <t>1</t>
  </si>
  <si>
    <t>Разходи за междуинституционални/междуучилищни дейности</t>
  </si>
  <si>
    <t>Вид, тип, наименование на междуинституционалната/междучилищната дейност от половин ден</t>
  </si>
  <si>
    <t>Разходи за междуинституционални/междуучилищни дейности с продължителност половин ден</t>
  </si>
  <si>
    <t>Общо разходи за междуучилищни/междуинституционални дейности от 1/2 ден</t>
  </si>
  <si>
    <t>2</t>
  </si>
  <si>
    <t>Разходи за междуинституционални/междуучилищни дейности с продължителност един ден</t>
  </si>
  <si>
    <t>Вид, тип, наименование на междуинституционалната/междучилищната дейност от един ден</t>
  </si>
  <si>
    <t>IV.   ЕДНОКРАТНИ СУМИ</t>
  </si>
  <si>
    <t>Еднократна сума в лв.</t>
  </si>
  <si>
    <t>Вид, тип, наименование на изнесното занимание според броя на нощувките</t>
  </si>
  <si>
    <t>ЕС за индивидуална подкрепа на дете/ученик (1 нощувка)</t>
  </si>
  <si>
    <t>ЕС за индивидуална подкрепа на дете/ученик (2 нощувки)</t>
  </si>
  <si>
    <t>1.1.</t>
  </si>
  <si>
    <t>2.1.</t>
  </si>
  <si>
    <t>2.3.</t>
  </si>
  <si>
    <t>…</t>
  </si>
  <si>
    <t>ЕС за индивидуална подкрепа на дете/ученик (3нощувки)</t>
  </si>
  <si>
    <t>ЕС за индивидуална подкрепа на дете/ученик (4 нощувки)</t>
  </si>
  <si>
    <t>ЕС за индивидуална подкрепа на дете/ученик (5 нощувки)</t>
  </si>
  <si>
    <t>Общо разходи заиндивидулан подкрепа за изнесени занимания с нощувки за деца/ученици</t>
  </si>
  <si>
    <t>Маршрут (в страната)</t>
  </si>
  <si>
    <t>Стойност общо</t>
  </si>
  <si>
    <t>IV. ЕДНОКРТАНИ СУМИ</t>
  </si>
  <si>
    <t>Общо разходи за транспорт</t>
  </si>
  <si>
    <t>Описание на конкретното изнесено занимание, вкл. брой ученици, брой възрастни лица и др.</t>
  </si>
  <si>
    <t>Дестинация/маршрут</t>
  </si>
  <si>
    <t>2. Разходи за дневни и нощувки на придружаващите педагогически специалисти и др.възрастни</t>
  </si>
  <si>
    <t>1. Разходи  за транспорт</t>
  </si>
  <si>
    <t>Дневни в лв.</t>
  </si>
  <si>
    <t>Нощувки в лв.</t>
  </si>
  <si>
    <t>Стойност общо в лв.</t>
  </si>
  <si>
    <t>Общо разходи за възнаграждения при изнесени занимания с нощувки</t>
  </si>
  <si>
    <t>3. Разходи за възнагражденияна на педагогически специалисти и др.възрастни при изнесени занимания с нощувки</t>
  </si>
  <si>
    <r>
      <t>Разход в лв. за км (</t>
    </r>
    <r>
      <rPr>
        <b/>
        <sz val="11"/>
        <color theme="1"/>
        <rFont val="Calibri"/>
        <family val="2"/>
        <charset val="204"/>
        <scheme val="minor"/>
      </rPr>
      <t>ЕРкм</t>
    </r>
    <r>
      <rPr>
        <sz val="11"/>
        <color theme="1"/>
        <rFont val="Calibri"/>
        <family val="2"/>
        <charset val="204"/>
        <scheme val="minor"/>
      </rPr>
      <t>)</t>
    </r>
  </si>
  <si>
    <r>
      <t>Разстояние 
в км/общ пробег (</t>
    </r>
    <r>
      <rPr>
        <b/>
        <sz val="11"/>
        <color theme="1"/>
        <rFont val="Calibri"/>
        <family val="2"/>
        <charset val="204"/>
        <scheme val="minor"/>
      </rPr>
      <t>ОП</t>
    </r>
    <r>
      <rPr>
        <sz val="11"/>
        <color theme="1"/>
        <rFont val="Calibri"/>
        <family val="2"/>
        <charset val="204"/>
        <scheme val="minor"/>
      </rPr>
      <t>)</t>
    </r>
  </si>
  <si>
    <r>
      <t>Брой лица (</t>
    </r>
    <r>
      <rPr>
        <b/>
        <sz val="11"/>
        <color theme="1"/>
        <rFont val="Calibri"/>
        <family val="2"/>
        <charset val="204"/>
        <scheme val="minor"/>
      </rPr>
      <t>БПС</t>
    </r>
    <r>
      <rPr>
        <sz val="11"/>
        <color theme="1"/>
        <rFont val="Calibri"/>
        <family val="2"/>
        <charset val="204"/>
        <scheme val="minor"/>
      </rPr>
      <t>)</t>
    </r>
  </si>
  <si>
    <r>
      <t>Брой дни (</t>
    </r>
    <r>
      <rPr>
        <b/>
        <sz val="11"/>
        <color theme="1"/>
        <rFont val="Calibri"/>
        <family val="2"/>
        <charset val="204"/>
        <scheme val="minor"/>
      </rPr>
      <t>БД</t>
    </r>
    <r>
      <rPr>
        <sz val="11"/>
        <color theme="1"/>
        <rFont val="Calibri"/>
        <family val="2"/>
        <charset val="204"/>
        <scheme val="minor"/>
      </rPr>
      <t>)</t>
    </r>
  </si>
  <si>
    <r>
      <t>Брой нощувки (</t>
    </r>
    <r>
      <rPr>
        <b/>
        <sz val="11"/>
        <color theme="1"/>
        <rFont val="Calibri"/>
        <family val="2"/>
        <charset val="204"/>
        <scheme val="minor"/>
      </rPr>
      <t>БН</t>
    </r>
    <r>
      <rPr>
        <sz val="11"/>
        <color theme="1"/>
        <rFont val="Calibri"/>
        <family val="2"/>
        <charset val="204"/>
        <scheme val="minor"/>
      </rPr>
      <t>)</t>
    </r>
  </si>
  <si>
    <r>
      <t>Брой часове (</t>
    </r>
    <r>
      <rPr>
        <b/>
        <sz val="11"/>
        <color theme="1"/>
        <rFont val="Calibri"/>
        <family val="2"/>
        <charset val="204"/>
        <scheme val="minor"/>
      </rPr>
      <t>ОЧ</t>
    </r>
    <r>
      <rPr>
        <sz val="11"/>
        <color theme="1"/>
        <rFont val="Calibri"/>
        <family val="2"/>
        <scheme val="minor"/>
      </rPr>
      <t>)</t>
    </r>
  </si>
  <si>
    <r>
      <t>Часова ставка (</t>
    </r>
    <r>
      <rPr>
        <b/>
        <sz val="11"/>
        <color theme="1"/>
        <rFont val="Calibri"/>
        <family val="2"/>
        <charset val="204"/>
        <scheme val="minor"/>
      </rPr>
      <t>ПВ</t>
    </r>
    <r>
      <rPr>
        <sz val="11"/>
        <color theme="1"/>
        <rFont val="Calibri"/>
        <family val="2"/>
        <scheme val="minor"/>
      </rPr>
      <t>)</t>
    </r>
  </si>
  <si>
    <t>ЕСис = ЕРкм х ОП + БПС х (БД х 40 + БН х 95 ) + ОЧ х ПВ</t>
  </si>
  <si>
    <t>Начин на пътуването - външен изпълнител/собтсвен транспорт</t>
  </si>
  <si>
    <t>Пример</t>
  </si>
  <si>
    <t>Общо разходи за транспорт, от които</t>
  </si>
  <si>
    <t>Общо разходи за дневни и нощувки на ПС, от които</t>
  </si>
  <si>
    <t>Общо разходи за възнаграждения на ПС</t>
  </si>
  <si>
    <t xml:space="preserve"> Разходи за организиране на изнесено занимание с нощувка</t>
  </si>
  <si>
    <t>Други преки и непреки разходи Дейност 1</t>
  </si>
  <si>
    <t>Други преки и непреки разходи  Дейност 2</t>
  </si>
  <si>
    <t>Други преки и непреки разходи Дейност 4</t>
  </si>
  <si>
    <t>Дейност 2.1, кандидат</t>
  </si>
  <si>
    <t>Дейност 2.1, партньор….</t>
  </si>
  <si>
    <t>Дейност 2.2, кандидат…..</t>
  </si>
  <si>
    <t>Дейност 2.2, партньор…..</t>
  </si>
  <si>
    <t xml:space="preserve">Общо други разходи по Дейност 1  Раздел II.ЕДИННА СТАВКА  40 %  ОТ РАЗДЕЛ I </t>
  </si>
  <si>
    <t xml:space="preserve">Общо други разходи по Дейност 2 Раздел II.ЕДИННА СТАВКА  40 %  ОТ РАЗДЕЛ I </t>
  </si>
  <si>
    <t xml:space="preserve">Общо други разходи по Дейност 4 Раздел II.ЕДИННА СТАВКА  40 %  ОТ РАЗДЕЛ I </t>
  </si>
  <si>
    <t>Почасова ставка съгласно т.2  от Приложение ТЕРЕС ИКО и т.14.2. от Условия за кандидатстване за педагогически специалисти други лица, които не са педагогически специалисти</t>
  </si>
  <si>
    <t>Общо разходи за занимания по интереси за деца в предучилищното образование</t>
  </si>
  <si>
    <t>Общо разходи за възнаграждения на образователни медиатори</t>
  </si>
  <si>
    <t>Общо разходи за междуучилищни/междуинституционални дейности от 1 цял  ден</t>
  </si>
  <si>
    <t>Общо разходи за дневни и нощувки на педагогически специлаисти и др. възрастни</t>
  </si>
  <si>
    <t>ПС</t>
  </si>
  <si>
    <t>ЕОД</t>
  </si>
  <si>
    <t>Ръководител</t>
  </si>
  <si>
    <t>Планирани астрономически часове - общо</t>
  </si>
  <si>
    <t>Единичен разход</t>
  </si>
  <si>
    <t>Въвеждат се данни само в полетата, оцветени в жълто</t>
  </si>
  <si>
    <t>Планиран брой учебни срокове за участие в проекта</t>
  </si>
  <si>
    <t>Общо разходи за възнаграждения за 1 учебен срок</t>
  </si>
  <si>
    <t>Общо разходи за възнаграждения за Дейност 1</t>
  </si>
  <si>
    <t>Други преки и непреки разходи (единна ставка 40 %)</t>
  </si>
  <si>
    <t>Разпределение между партньорите</t>
  </si>
  <si>
    <t>Включени в проекта</t>
  </si>
  <si>
    <t>Разходи - за 1 учебен срок</t>
  </si>
  <si>
    <t>Общо разходи за възнаграждения за Дейност 3</t>
  </si>
  <si>
    <t>Общо разходи за възнаграждения за Дейност 4</t>
  </si>
  <si>
    <r>
      <t xml:space="preserve">Разходи, за които може са прилага режим </t>
    </r>
    <r>
      <rPr>
        <i/>
        <sz val="12"/>
        <color theme="1"/>
        <rFont val="Calibri"/>
        <family val="2"/>
        <charset val="204"/>
        <scheme val="minor"/>
      </rPr>
      <t>de minimis</t>
    </r>
  </si>
  <si>
    <t>В режим de minimis</t>
  </si>
  <si>
    <t>В режим непомощ</t>
  </si>
  <si>
    <t>Общо ЕР за възнаграждения за обучения по Дейност 2</t>
  </si>
  <si>
    <t>Други преки и непреки разходи (единна ставка 40 % от разходите за възнаграждения за Дейност 1 - Дейност 4)</t>
  </si>
  <si>
    <t>Други преки и непреки разходи</t>
  </si>
  <si>
    <t>Общо разходи за възнаграждения за Дейност 1 - Дейност 4</t>
  </si>
  <si>
    <t>II. ЕДИННА СТАВКА</t>
  </si>
  <si>
    <t>Общ бюджет</t>
  </si>
  <si>
    <t>1. Преки разходи за персонал</t>
  </si>
  <si>
    <t>I. СТАНДАРТНА ТАБЛИЦА НА РАЗХОДИТЕ ЗА ЕДИНИЦА ПРОДУКТ</t>
  </si>
  <si>
    <t>К</t>
  </si>
  <si>
    <t>Партньор 3</t>
  </si>
  <si>
    <t xml:space="preserve">Общо за образователни институции </t>
  </si>
  <si>
    <t>K</t>
  </si>
  <si>
    <t>П3</t>
  </si>
  <si>
    <t>Възнаграждения за 1 учебен срок</t>
  </si>
  <si>
    <t>Възнаграждения  за 1 учебен срок</t>
  </si>
  <si>
    <t>П1</t>
  </si>
  <si>
    <t>П2</t>
  </si>
  <si>
    <t>Общо разходи за възнаграждения за Дейност 2</t>
  </si>
  <si>
    <t>1.1. Възнаграждения за Дейност 1 - К</t>
  </si>
  <si>
    <t>1.3.Възнаграждения за Дейност 3 - К</t>
  </si>
  <si>
    <t>1.2. Възнаграждения за Дейност 2 -К</t>
  </si>
  <si>
    <t>1.4.Възнаграждения за Дейност 4- К</t>
  </si>
  <si>
    <t>1.5. Възнаграждения за Дейност 1- П1</t>
  </si>
  <si>
    <t>1.6. Възнаграждения за Дейност 2 - П1</t>
  </si>
  <si>
    <t>1.7. Възнаграждения за Дейност 3 - П1</t>
  </si>
  <si>
    <t>1.8. Възнаграждения за Дейност 4 - П1</t>
  </si>
  <si>
    <t>1.9. Възнаграждения за Дейност 1  -П2</t>
  </si>
  <si>
    <t>1.10. Възнаграждения по Дейност 2 -  П2</t>
  </si>
  <si>
    <t>1.11. Възнаграждения по Дейност 3- П2</t>
  </si>
  <si>
    <t>1.12. Възнаграждения по Дейност 4 - П2</t>
  </si>
  <si>
    <t>В случай на повече партньори следва да се въведат допълнителни таблици за всеки един от тях.</t>
  </si>
  <si>
    <t>Съгласно Анализ-декларация на директора на образователната институция (когато е приложимо)</t>
  </si>
  <si>
    <r>
      <t xml:space="preserve">Планирани обучения на ПС с присъждане на 1 квалификационен кредит - </t>
    </r>
    <r>
      <rPr>
        <b/>
        <sz val="12"/>
        <color theme="4"/>
        <rFont val="Calibri"/>
        <family val="2"/>
        <charset val="204"/>
        <scheme val="minor"/>
      </rPr>
      <t>16 часа</t>
    </r>
  </si>
  <si>
    <t xml:space="preserve"> Единичен разход за възнаграждение </t>
  </si>
  <si>
    <t>Брой групи общо за проекта и брой академични часове</t>
  </si>
  <si>
    <t>2.1. Други преки и непреки разходи К</t>
  </si>
  <si>
    <t>2.2. Други преки и непреки разходи  П1</t>
  </si>
  <si>
    <t>2.3. Други преки и непреки разходи  П2</t>
  </si>
  <si>
    <t>2.4. Други преки и непреки разходи  за П3</t>
  </si>
  <si>
    <t xml:space="preserve">В случай на повече партньори следва да се допълни формулата в клетка С5 </t>
  </si>
  <si>
    <r>
      <rPr>
        <b/>
        <sz val="11"/>
        <rFont val="Calibri"/>
        <family val="2"/>
        <charset val="204"/>
        <scheme val="minor"/>
      </rPr>
      <t xml:space="preserve">2. </t>
    </r>
    <r>
      <rPr>
        <b/>
        <sz val="11"/>
        <color theme="1"/>
        <rFont val="Calibri"/>
        <family val="2"/>
        <charset val="204"/>
        <scheme val="minor"/>
      </rPr>
      <t>Други преки и непреки разходи (40 % от разходите за възнаграждения на персонал)</t>
    </r>
  </si>
  <si>
    <t>Дейност 1. Създаване на училищни и местни общности в подкрепа процеса на десегрегация на училищата и намаляване на негативни обществени нагласи в образованието</t>
  </si>
  <si>
    <t>съвместни инициативи на училищно ниво - родителски форуми</t>
  </si>
  <si>
    <r>
      <t xml:space="preserve">Индикативен брой отработени астрономически часове </t>
    </r>
    <r>
      <rPr>
        <b/>
        <sz val="12"/>
        <color theme="1"/>
        <rFont val="Calibri"/>
        <family val="2"/>
        <charset val="204"/>
        <scheme val="minor"/>
      </rPr>
      <t>за 1 учебен срок</t>
    </r>
  </si>
  <si>
    <t>ПС - педагогически специалисти; ЕОД - експерти образователни дейности</t>
  </si>
  <si>
    <t>Възнаграждения на експерти образователни дейности в Дейност 1</t>
  </si>
  <si>
    <t>Общо ПС, образователни медиатори, администрация</t>
  </si>
  <si>
    <r>
      <t xml:space="preserve">Планирани обучения на ПС, медиатори, администрация без кредити - </t>
    </r>
    <r>
      <rPr>
        <b/>
        <sz val="12"/>
        <color theme="4"/>
        <rFont val="Calibri"/>
        <family val="2"/>
        <charset val="204"/>
        <scheme val="minor"/>
      </rPr>
      <t>до</t>
    </r>
    <r>
      <rPr>
        <b/>
        <sz val="12"/>
        <color theme="1"/>
        <rFont val="Calibri"/>
        <family val="2"/>
        <charset val="204"/>
        <scheme val="minor"/>
      </rPr>
      <t xml:space="preserve"> половин ден </t>
    </r>
    <r>
      <rPr>
        <b/>
        <sz val="12"/>
        <color theme="4"/>
        <rFont val="Calibri"/>
        <family val="2"/>
        <charset val="204"/>
        <scheme val="minor"/>
      </rPr>
      <t>(от 1 до 4 акад.часа)</t>
    </r>
  </si>
  <si>
    <r>
      <t xml:space="preserve">Планирани обучения на ПС, медиатори, администрация без кредити - </t>
    </r>
    <r>
      <rPr>
        <b/>
        <sz val="12"/>
        <color theme="4"/>
        <rFont val="Calibri"/>
        <family val="2"/>
        <charset val="204"/>
        <scheme val="minor"/>
      </rPr>
      <t>до</t>
    </r>
    <r>
      <rPr>
        <b/>
        <sz val="12"/>
        <color theme="1"/>
        <rFont val="Calibri"/>
        <family val="2"/>
        <charset val="204"/>
        <scheme val="minor"/>
      </rPr>
      <t xml:space="preserve"> половин ден </t>
    </r>
    <r>
      <rPr>
        <b/>
        <sz val="12"/>
        <color theme="4"/>
        <rFont val="Calibri"/>
        <family val="2"/>
        <charset val="204"/>
        <scheme val="minor"/>
      </rPr>
      <t>(над 4 акад.часа до 8 акад. часа)</t>
    </r>
  </si>
  <si>
    <r>
      <rPr>
        <sz val="12"/>
        <rFont val="Calibri"/>
        <family val="2"/>
        <charset val="204"/>
        <scheme val="minor"/>
      </rPr>
      <t>Общо</t>
    </r>
    <r>
      <rPr>
        <sz val="12"/>
        <color theme="1"/>
        <rFont val="Calibri"/>
        <family val="2"/>
        <charset val="204"/>
        <scheme val="minor"/>
      </rPr>
      <t xml:space="preserve"> за възнаграждения за обучения </t>
    </r>
    <r>
      <rPr>
        <sz val="12"/>
        <rFont val="Calibri"/>
        <family val="2"/>
        <charset val="204"/>
        <scheme val="minor"/>
      </rPr>
      <t xml:space="preserve"> за 1 учебен срок</t>
    </r>
  </si>
  <si>
    <t>Брой образователни медиатори от училища и община общо от К, П1, П2, П3</t>
  </si>
  <si>
    <t xml:space="preserve">Дейност 3. Мобилност и обмяна на опит </t>
  </si>
  <si>
    <r>
      <t xml:space="preserve">Кандидат - Брой човеко-месеци за 1 учебен срок - </t>
    </r>
    <r>
      <rPr>
        <i/>
        <sz val="12"/>
        <color theme="1"/>
        <rFont val="Calibri"/>
        <family val="2"/>
        <charset val="204"/>
        <scheme val="minor"/>
      </rPr>
      <t>(например 1 медиатор от К по 6 месеца за 1 срок от по 4 часа)</t>
    </r>
  </si>
  <si>
    <t>Брой медиатори</t>
  </si>
  <si>
    <t>Брой човеко месеци медиатори</t>
  </si>
  <si>
    <r>
      <t xml:space="preserve">Индикативен брой проведени учебни часове (отработени астрономически часове) </t>
    </r>
    <r>
      <rPr>
        <b/>
        <sz val="12"/>
        <color theme="1"/>
        <rFont val="Calibri"/>
        <family val="2"/>
        <charset val="204"/>
        <scheme val="minor"/>
      </rPr>
      <t>за 1 учебен срок</t>
    </r>
  </si>
  <si>
    <t>Планирани учебни часове - общо</t>
  </si>
  <si>
    <t>Възнаграждения на педагогически специалисти  при обмяна на опит по Дейност 3</t>
  </si>
  <si>
    <t>Възнаграждения на педагогически специалисти при мобилност-учители и др. по Дейност 3</t>
  </si>
  <si>
    <t xml:space="preserve">ПС </t>
  </si>
  <si>
    <t>ПС - учител, др. ПС</t>
  </si>
  <si>
    <r>
      <t xml:space="preserve">Индикативен брой проведени учебни часове /отработени астрономически часове </t>
    </r>
    <r>
      <rPr>
        <b/>
        <sz val="12"/>
        <color theme="1"/>
        <rFont val="Calibri"/>
        <family val="2"/>
        <charset val="204"/>
        <scheme val="minor"/>
      </rPr>
      <t>за 1 учебен срок</t>
    </r>
  </si>
  <si>
    <t>съвместни инициативи на училищно ниво - родителски форуми, др.</t>
  </si>
  <si>
    <t>проучване на нагласите/допитване до заинтересованите страни</t>
  </si>
  <si>
    <t>проучване на нагласите/допитване до заинтересованите стр.</t>
  </si>
  <si>
    <r>
      <t xml:space="preserve">Индикативен брой отработени </t>
    </r>
    <r>
      <rPr>
        <b/>
        <sz val="12"/>
        <color theme="1"/>
        <rFont val="Calibri"/>
        <family val="2"/>
        <charset val="204"/>
        <scheme val="minor"/>
      </rPr>
      <t>астрономически часове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за 1 учебен срок</t>
    </r>
  </si>
  <si>
    <r>
      <t xml:space="preserve">Брой ПС в училище - К, </t>
    </r>
    <r>
      <rPr>
        <i/>
        <sz val="12"/>
        <rFont val="Calibri"/>
        <family val="2"/>
        <charset val="204"/>
        <scheme val="minor"/>
      </rPr>
      <t>когато е приложимо</t>
    </r>
  </si>
  <si>
    <r>
      <t>Брой ПС в училище - П3,</t>
    </r>
    <r>
      <rPr>
        <i/>
        <sz val="12"/>
        <color theme="1"/>
        <rFont val="Calibri"/>
        <family val="2"/>
        <charset val="204"/>
        <scheme val="minor"/>
      </rPr>
      <t xml:space="preserve"> когато е приложимо</t>
    </r>
  </si>
  <si>
    <r>
      <rPr>
        <i/>
        <sz val="12"/>
        <color theme="4"/>
        <rFont val="Calibri"/>
        <family val="2"/>
        <charset val="204"/>
        <scheme val="minor"/>
      </rPr>
      <t>Съгласно Анализ-декларация на директора на образователната институция, приложимо за К/П училища</t>
    </r>
    <r>
      <rPr>
        <sz val="12"/>
        <rFont val="Calibri"/>
        <family val="2"/>
        <charset val="204"/>
        <scheme val="minor"/>
      </rPr>
      <t xml:space="preserve"> </t>
    </r>
  </si>
  <si>
    <r>
      <t xml:space="preserve">Брой лица от общинска администрация и Общински съвет - общо </t>
    </r>
    <r>
      <rPr>
        <i/>
        <sz val="12"/>
        <color theme="1"/>
        <rFont val="Calibri"/>
        <family val="2"/>
        <charset val="204"/>
        <scheme val="minor"/>
      </rPr>
      <t>(посочва се приложимото за общината/общините - К и/или П)</t>
    </r>
  </si>
  <si>
    <r>
      <t xml:space="preserve">Брой лица от училищна администрация, вкл. от РУО, които </t>
    </r>
    <r>
      <rPr>
        <b/>
        <i/>
        <sz val="12"/>
        <color theme="4"/>
        <rFont val="Calibri"/>
        <family val="2"/>
        <charset val="204"/>
        <scheme val="minor"/>
      </rPr>
      <t>не</t>
    </r>
    <r>
      <rPr>
        <b/>
        <sz val="12"/>
        <color theme="1"/>
        <rFont val="Calibri"/>
        <family val="2"/>
        <charset val="204"/>
        <scheme val="minor"/>
      </rPr>
      <t xml:space="preserve"> са ПС,  общо за всички от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Calibri"/>
        <family val="2"/>
        <charset val="204"/>
        <scheme val="minor"/>
      </rPr>
      <t>К, П1, П2, П3</t>
    </r>
  </si>
  <si>
    <t xml:space="preserve">Дейност 4. Училищни дейности в подкрепа на десегрегацията </t>
  </si>
  <si>
    <r>
      <t xml:space="preserve">Индикативен брой отработени </t>
    </r>
    <r>
      <rPr>
        <b/>
        <sz val="12"/>
        <color theme="1"/>
        <rFont val="Calibri"/>
        <family val="2"/>
        <charset val="204"/>
        <scheme val="minor"/>
      </rPr>
      <t>астрономически часове</t>
    </r>
    <r>
      <rPr>
        <sz val="12"/>
        <color theme="1"/>
        <rFont val="Calibri"/>
        <family val="2"/>
        <charset val="204"/>
        <scheme val="minor"/>
      </rPr>
      <t xml:space="preserve"> и проведени учебни часове </t>
    </r>
    <r>
      <rPr>
        <b/>
        <sz val="12"/>
        <rFont val="Calibri"/>
        <family val="2"/>
        <charset val="204"/>
        <scheme val="minor"/>
      </rPr>
      <t>за 1 учебен срок</t>
    </r>
  </si>
  <si>
    <t>Възнаграждения за МУД на педагогически специалисти и експерти образователни дейности по Дейност 4</t>
  </si>
  <si>
    <t>Допълнителни обучения по БЕЛ и др. учебни предмети по Дейност 4</t>
  </si>
  <si>
    <t>Възнаграждения на педагогически специалисти за допълнителни обучения, вкл. въвеждане на  адаптирани учебни материали и помагала за езиково обучени и интегрирана езикова подкрепав Дейност 4</t>
  </si>
  <si>
    <t>В полетата, оцветени в синьо, се въвеждат стойностите от листове Дейност 1, 2, 3 и 4, за частни образователни институции/ЮЛНЦ по проекта</t>
  </si>
  <si>
    <t>В полетата, оцветени в жълто, се въвеждат сумите по съответните приложими режими за частни образователни институции/ЮЛНЦ по проекта</t>
  </si>
  <si>
    <t>В случай на повече партньори частна образователна институция/ЮЛНЦ следва да се въведат допълнителни таблици за всеки един от тях.</t>
  </si>
  <si>
    <r>
      <t>Бюджет, разпределен за разходване от кандидат частна образователна институция</t>
    </r>
    <r>
      <rPr>
        <b/>
        <sz val="12"/>
        <color theme="4"/>
        <rFont val="Calibri"/>
        <family val="2"/>
        <charset val="204"/>
        <scheme val="minor"/>
      </rPr>
      <t xml:space="preserve"> Кандидат</t>
    </r>
  </si>
  <si>
    <r>
      <t xml:space="preserve">Бюджет, разпределен за разходване от  частна образователна институция/ЮЛНЦ </t>
    </r>
    <r>
      <rPr>
        <b/>
        <sz val="12"/>
        <color theme="4"/>
        <rFont val="Calibri"/>
        <family val="2"/>
        <charset val="204"/>
        <scheme val="minor"/>
      </rPr>
      <t>Партньор…</t>
    </r>
  </si>
  <si>
    <r>
      <t xml:space="preserve">1.13. Възнаграждения по Дейност 1 - П3 </t>
    </r>
    <r>
      <rPr>
        <i/>
        <sz val="11"/>
        <color rgb="FFC00000"/>
        <rFont val="Calibri"/>
        <family val="2"/>
        <charset val="204"/>
        <scheme val="minor"/>
      </rPr>
      <t>например ЧУ/НПО</t>
    </r>
    <r>
      <rPr>
        <i/>
        <sz val="11"/>
        <rFont val="Calibri"/>
        <family val="2"/>
        <charset val="204"/>
        <scheme val="minor"/>
      </rPr>
      <t xml:space="preserve"> </t>
    </r>
    <r>
      <rPr>
        <i/>
        <sz val="11"/>
        <color rgb="FFC00000"/>
        <rFont val="Calibri"/>
        <family val="2"/>
        <charset val="204"/>
        <scheme val="minor"/>
      </rPr>
      <t>непомощ</t>
    </r>
  </si>
  <si>
    <r>
      <rPr>
        <i/>
        <sz val="11"/>
        <rFont val="Calibri"/>
        <family val="2"/>
        <charset val="204"/>
        <scheme val="minor"/>
      </rPr>
      <t xml:space="preserve">1.17. Възнаграждения по Дейност 4 - П3 </t>
    </r>
    <r>
      <rPr>
        <i/>
        <sz val="11"/>
        <color theme="4"/>
        <rFont val="Calibri"/>
        <family val="2"/>
        <charset val="204"/>
        <scheme val="minor"/>
      </rPr>
      <t>например ЧУ/НПО de minimis</t>
    </r>
  </si>
  <si>
    <r>
      <rPr>
        <i/>
        <sz val="11"/>
        <rFont val="Calibri"/>
        <family val="2"/>
        <charset val="204"/>
        <scheme val="minor"/>
      </rPr>
      <t xml:space="preserve">2.4. Други преки и непреки разходи  за П3 </t>
    </r>
    <r>
      <rPr>
        <i/>
        <sz val="11"/>
        <color theme="4"/>
        <rFont val="Calibri"/>
        <family val="2"/>
        <charset val="204"/>
        <scheme val="minor"/>
      </rPr>
      <t>например</t>
    </r>
    <r>
      <rPr>
        <i/>
        <sz val="11"/>
        <rFont val="Calibri"/>
        <family val="2"/>
        <charset val="204"/>
        <scheme val="minor"/>
      </rPr>
      <t xml:space="preserve"> </t>
    </r>
    <r>
      <rPr>
        <i/>
        <sz val="11"/>
        <color theme="4"/>
        <rFont val="Calibri"/>
        <family val="2"/>
        <charset val="204"/>
        <scheme val="minor"/>
      </rPr>
      <t>де минимис</t>
    </r>
  </si>
  <si>
    <r>
      <t xml:space="preserve">1.14. Възнаграждения по Дейност 1 - П3 </t>
    </r>
    <r>
      <rPr>
        <i/>
        <sz val="11"/>
        <color theme="4"/>
        <rFont val="Calibri"/>
        <family val="2"/>
        <charset val="204"/>
        <scheme val="minor"/>
      </rPr>
      <t>например ЧУ/НПО de minimis</t>
    </r>
  </si>
  <si>
    <r>
      <t xml:space="preserve">1.15. Възнаграждения по Дейност 2- П3 </t>
    </r>
    <r>
      <rPr>
        <i/>
        <sz val="11"/>
        <color rgb="FFC00000"/>
        <rFont val="Calibri"/>
        <family val="2"/>
        <charset val="204"/>
        <scheme val="minor"/>
      </rPr>
      <t>например ЧУ/НПО непомощ</t>
    </r>
  </si>
  <si>
    <r>
      <rPr>
        <i/>
        <sz val="11"/>
        <rFont val="Calibri"/>
        <family val="2"/>
        <charset val="204"/>
        <scheme val="minor"/>
      </rPr>
      <t>1.16. Възнаграждения по Дейност 2- П3</t>
    </r>
    <r>
      <rPr>
        <i/>
        <sz val="11"/>
        <color theme="4"/>
        <rFont val="Calibri"/>
        <family val="2"/>
        <charset val="204"/>
        <scheme val="minor"/>
      </rPr>
      <t xml:space="preserve"> например ЧУ/НПО de minimis</t>
    </r>
  </si>
  <si>
    <r>
      <t xml:space="preserve">1.17. Възнаграждения по Дейност 3 - П3 </t>
    </r>
    <r>
      <rPr>
        <i/>
        <sz val="11"/>
        <color rgb="FFC00000"/>
        <rFont val="Calibri"/>
        <family val="2"/>
        <charset val="204"/>
        <scheme val="minor"/>
      </rPr>
      <t>например ЧУ/НПО непомощ</t>
    </r>
  </si>
  <si>
    <r>
      <t xml:space="preserve">1.18. Възнаграждения по Дейност 3 - П3 </t>
    </r>
    <r>
      <rPr>
        <i/>
        <sz val="11"/>
        <color theme="4"/>
        <rFont val="Calibri"/>
        <family val="2"/>
        <charset val="204"/>
        <scheme val="minor"/>
      </rPr>
      <t>например ЧУ/НПО de minimis</t>
    </r>
  </si>
  <si>
    <r>
      <t xml:space="preserve">1.19. Възнаграждения по Дейност 4 - П3 </t>
    </r>
    <r>
      <rPr>
        <i/>
        <sz val="11"/>
        <color rgb="FFC00000"/>
        <rFont val="Calibri"/>
        <family val="2"/>
        <charset val="204"/>
        <scheme val="minor"/>
      </rPr>
      <t>например ЧУ/НПО непомощ</t>
    </r>
  </si>
  <si>
    <r>
      <t xml:space="preserve">!!! Образователни медиатори, социални работници участват във всички допустими за тях дейности -Д1, Д3 и Д4,  но се планират в бюджета само по </t>
    </r>
    <r>
      <rPr>
        <b/>
        <sz val="11"/>
        <color rgb="FF00B0F0"/>
        <rFont val="Calibri"/>
        <family val="2"/>
        <charset val="204"/>
        <scheme val="minor"/>
      </rPr>
      <t>Д</t>
    </r>
    <r>
      <rPr>
        <b/>
        <i/>
        <sz val="11"/>
        <color rgb="FF00B0F0"/>
        <rFont val="Calibri"/>
        <family val="2"/>
        <charset val="204"/>
        <scheme val="minor"/>
      </rPr>
      <t>ейност 1.</t>
    </r>
  </si>
  <si>
    <t>Връзка с индикатори</t>
  </si>
  <si>
    <t>Връзка с дейности</t>
  </si>
  <si>
    <t>Обвързване на разходите с индикатори и дейности в ИСУН</t>
  </si>
  <si>
    <t>Дейност 1</t>
  </si>
  <si>
    <t>Дейност 2</t>
  </si>
  <si>
    <t>Дейност 3</t>
  </si>
  <si>
    <t>SOI 1.5., EECR03</t>
  </si>
  <si>
    <t xml:space="preserve">SOI 1.6. </t>
  </si>
  <si>
    <t>SOI 1.4., EECO15, SRI 1.2.</t>
  </si>
  <si>
    <r>
      <rPr>
        <b/>
        <sz val="11"/>
        <rFont val="Calibri"/>
        <family val="2"/>
        <charset val="204"/>
        <scheme val="minor"/>
      </rPr>
      <t>Примерен б</t>
    </r>
    <r>
      <rPr>
        <b/>
        <sz val="11"/>
        <color theme="1"/>
        <rFont val="Calibri"/>
        <family val="2"/>
        <scheme val="minor"/>
      </rPr>
      <t>юджет в ИСУН</t>
    </r>
  </si>
  <si>
    <t>Въвеждат се данни само за ПС и ЕОД в полетата, оцветени в жълто. Разходи за образователни медиатори от Училище/община се планират само по Дейност 1</t>
  </si>
  <si>
    <r>
      <t>Брой ПС в училище -  П1,</t>
    </r>
    <r>
      <rPr>
        <i/>
        <sz val="12"/>
        <color theme="1"/>
        <rFont val="Calibri"/>
        <family val="2"/>
        <charset val="204"/>
        <scheme val="minor"/>
      </rPr>
      <t xml:space="preserve"> когато е приложимо</t>
    </r>
  </si>
  <si>
    <r>
      <t xml:space="preserve">Брой ПС в училище - П2, </t>
    </r>
    <r>
      <rPr>
        <i/>
        <sz val="12"/>
        <color theme="1"/>
        <rFont val="Calibri"/>
        <family val="2"/>
        <charset val="204"/>
        <scheme val="minor"/>
      </rPr>
      <t>когато е приложимо</t>
    </r>
  </si>
  <si>
    <t>съвместни сбирки, микрореферендуми, др. в квартала/района</t>
  </si>
  <si>
    <t>Съгласно УК т.13 за Д2 -  планира се само за 1 уч. срок, независмо че може да се изпълнят през всички уч. срока на проекта</t>
  </si>
  <si>
    <r>
      <t xml:space="preserve">Обмяна на опит на  </t>
    </r>
    <r>
      <rPr>
        <i/>
        <sz val="12"/>
        <color theme="1"/>
        <rFont val="Calibri"/>
        <family val="2"/>
        <charset val="204"/>
        <scheme val="minor"/>
      </rPr>
      <t>ниво учебен процес от учители</t>
    </r>
    <r>
      <rPr>
        <sz val="12"/>
        <color theme="1"/>
        <rFont val="Calibri"/>
        <family val="2"/>
        <charset val="204"/>
        <scheme val="minor"/>
      </rPr>
      <t xml:space="preserve">, др. ПС </t>
    </r>
  </si>
  <si>
    <r>
      <t xml:space="preserve">Мобилност на </t>
    </r>
    <r>
      <rPr>
        <i/>
        <sz val="12"/>
        <color theme="1"/>
        <rFont val="Calibri"/>
        <family val="2"/>
        <charset val="204"/>
        <scheme val="minor"/>
      </rPr>
      <t>учители, др. ПС като гост-преподаватели</t>
    </r>
    <r>
      <rPr>
        <sz val="12"/>
        <color theme="1"/>
        <rFont val="Calibri"/>
        <family val="2"/>
        <charset val="204"/>
        <scheme val="minor"/>
      </rPr>
      <t xml:space="preserve"> </t>
    </r>
  </si>
  <si>
    <r>
      <t xml:space="preserve">ООбмяна на опит на </t>
    </r>
    <r>
      <rPr>
        <i/>
        <sz val="12"/>
        <color theme="1"/>
        <rFont val="Calibri"/>
        <family val="2"/>
        <charset val="204"/>
        <scheme val="minor"/>
      </rPr>
      <t>ниво учебен процес от учители</t>
    </r>
    <r>
      <rPr>
        <sz val="12"/>
        <color theme="1"/>
        <rFont val="Calibri"/>
        <family val="2"/>
        <charset val="204"/>
        <scheme val="minor"/>
      </rPr>
      <t xml:space="preserve">, др. ПС </t>
    </r>
  </si>
  <si>
    <r>
      <t xml:space="preserve">Обмяна на опит на </t>
    </r>
    <r>
      <rPr>
        <i/>
        <sz val="12"/>
        <color theme="1"/>
        <rFont val="Calibri"/>
        <family val="2"/>
        <charset val="204"/>
        <scheme val="minor"/>
      </rPr>
      <t>ниво учебен процес от учители</t>
    </r>
    <r>
      <rPr>
        <sz val="12"/>
        <color theme="1"/>
        <rFont val="Calibri"/>
        <family val="2"/>
        <charset val="204"/>
        <scheme val="minor"/>
      </rPr>
      <t xml:space="preserve">, др. ПС </t>
    </r>
  </si>
  <si>
    <r>
      <t>Обмяна на опит на</t>
    </r>
    <r>
      <rPr>
        <b/>
        <i/>
        <sz val="12"/>
        <color theme="1"/>
        <rFont val="Calibri"/>
        <family val="2"/>
        <charset val="204"/>
        <scheme val="minor"/>
      </rPr>
      <t xml:space="preserve"> </t>
    </r>
    <r>
      <rPr>
        <i/>
        <sz val="12"/>
        <color theme="1"/>
        <rFont val="Calibri"/>
        <family val="2"/>
        <charset val="204"/>
        <scheme val="minor"/>
      </rPr>
      <t>ниво учебен процес от учители</t>
    </r>
    <r>
      <rPr>
        <sz val="12"/>
        <color theme="1"/>
        <rFont val="Calibri"/>
        <family val="2"/>
        <charset val="204"/>
        <scheme val="minor"/>
      </rPr>
      <t xml:space="preserve">, др. ПС </t>
    </r>
  </si>
  <si>
    <r>
      <t>Мобилност на у</t>
    </r>
    <r>
      <rPr>
        <i/>
        <sz val="12"/>
        <color theme="1"/>
        <rFont val="Calibri"/>
        <family val="2"/>
        <charset val="204"/>
        <scheme val="minor"/>
      </rPr>
      <t xml:space="preserve">чители, др. ПС като гост-преподаватели </t>
    </r>
  </si>
  <si>
    <r>
      <t xml:space="preserve">Партньор 1 - Брой човеко-месеци за 1 учебен срок - </t>
    </r>
    <r>
      <rPr>
        <i/>
        <sz val="12"/>
        <color theme="1"/>
        <rFont val="Calibri"/>
        <family val="2"/>
        <charset val="204"/>
        <scheme val="minor"/>
      </rPr>
      <t>(например 1 медиатор от П1 по 6 месеца за 1 срок от по 4 часа)</t>
    </r>
  </si>
  <si>
    <r>
      <t xml:space="preserve">Партньор 2 - Брой човеко-месеци за 1 учебен срок - </t>
    </r>
    <r>
      <rPr>
        <i/>
        <sz val="12"/>
        <color theme="1"/>
        <rFont val="Calibri"/>
        <family val="2"/>
        <charset val="204"/>
        <scheme val="minor"/>
      </rPr>
      <t>(например 1 медиатор от П2 по 6 месеца за 1 срок от по 4 часа)</t>
    </r>
  </si>
  <si>
    <r>
      <t xml:space="preserve">Партньор 3 - Брой човеко-месеци за 1 учебен срок - </t>
    </r>
    <r>
      <rPr>
        <i/>
        <sz val="12"/>
        <color theme="1"/>
        <rFont val="Calibri"/>
        <family val="2"/>
        <charset val="204"/>
        <scheme val="minor"/>
      </rPr>
      <t>(например 1 медиатор от П3 по 6 месеца за 1 срок от по 4 часа)</t>
    </r>
  </si>
  <si>
    <r>
      <t>Индикативен брой медиатори и др. с приравнена заетост от 4 часа на ден (</t>
    </r>
    <r>
      <rPr>
        <b/>
        <i/>
        <sz val="10"/>
        <rFont val="Calibri"/>
        <family val="2"/>
        <charset val="204"/>
        <scheme val="minor"/>
      </rPr>
      <t>само за училища и общини</t>
    </r>
    <r>
      <rPr>
        <b/>
        <sz val="12"/>
        <rFont val="Calibri"/>
        <family val="2"/>
        <charset val="204"/>
        <scheme val="minor"/>
      </rPr>
      <t>)</t>
    </r>
  </si>
  <si>
    <t>EECO15</t>
  </si>
  <si>
    <t xml:space="preserve"> EECO15</t>
  </si>
  <si>
    <t>информационни кампании, събития</t>
  </si>
  <si>
    <r>
      <t xml:space="preserve">Брой групи общо за проекта и брой академични часове 
</t>
    </r>
    <r>
      <rPr>
        <sz val="12"/>
        <color rgb="FFFF0000"/>
        <rFont val="Calibri"/>
        <family val="2"/>
        <charset val="204"/>
        <scheme val="minor"/>
      </rPr>
      <t>(В клетка C16 Кандидатът задължително посочва 16 часа)</t>
    </r>
  </si>
  <si>
    <t>Брой групи общо за проекта</t>
  </si>
  <si>
    <t xml:space="preserve"> Брой академични часове </t>
  </si>
  <si>
    <t>Възнаграждения на педагогически специалисти в Дейност 1</t>
  </si>
  <si>
    <t>Дейност 2.  Обучения на местна и училищна администрация, на образователни медиатори, социални работници и други заинтересовани страни и на педагогически специалисти за работа в мултикултурна среда за придобиване, развиване и прилагане на компетентности за демократична култура съгласно Референтната рамка на компетенциите за демократична култура, Хартата на основните права на ЕС</t>
  </si>
  <si>
    <r>
      <t xml:space="preserve">ПС - директор, </t>
    </r>
    <r>
      <rPr>
        <sz val="11"/>
        <color theme="1"/>
        <rFont val="Calibri"/>
        <family val="2"/>
        <charset val="204"/>
        <scheme val="minor"/>
      </rPr>
      <t>заместник-директор, учител, др. ПС</t>
    </r>
  </si>
  <si>
    <t>ПС -директор/
заместник-директор</t>
  </si>
  <si>
    <r>
      <t xml:space="preserve">Обмяна на опит на </t>
    </r>
    <r>
      <rPr>
        <i/>
        <sz val="12"/>
        <color theme="1"/>
        <rFont val="Calibri"/>
        <family val="2"/>
        <charset val="204"/>
        <scheme val="minor"/>
      </rPr>
      <t>управленско ниво от директори/заместник-директори</t>
    </r>
    <r>
      <rPr>
        <sz val="12"/>
        <color theme="1"/>
        <rFont val="Calibri"/>
        <family val="2"/>
        <charset val="204"/>
        <scheme val="minor"/>
      </rPr>
      <t xml:space="preserve"> </t>
    </r>
  </si>
  <si>
    <t xml:space="preserve">Общо разходи за възнаграждения за Дейност 3 </t>
  </si>
  <si>
    <r>
      <t>ПС - директор</t>
    </r>
    <r>
      <rPr>
        <sz val="11"/>
        <color theme="1"/>
        <rFont val="Calibri"/>
        <family val="2"/>
        <charset val="204"/>
        <scheme val="minor"/>
      </rPr>
      <t>/
заместник-директор, учител, др. ПС</t>
    </r>
  </si>
  <si>
    <t>ПС - директор/
заместник-директор</t>
  </si>
  <si>
    <r>
      <t xml:space="preserve">Обмяна на опит на </t>
    </r>
    <r>
      <rPr>
        <i/>
        <sz val="12"/>
        <color theme="1"/>
        <rFont val="Calibri"/>
        <family val="2"/>
        <charset val="204"/>
        <scheme val="minor"/>
      </rPr>
      <t>управленско ниво от директори</t>
    </r>
    <r>
      <rPr>
        <sz val="12"/>
        <color theme="1"/>
        <rFont val="Calibri"/>
        <family val="2"/>
        <charset val="204"/>
        <scheme val="minor"/>
      </rPr>
      <t xml:space="preserve">/заместник-директори </t>
    </r>
  </si>
  <si>
    <r>
      <t xml:space="preserve">Обмяна на опит на </t>
    </r>
    <r>
      <rPr>
        <i/>
        <sz val="12"/>
        <color theme="1"/>
        <rFont val="Calibri"/>
        <family val="2"/>
        <charset val="204"/>
        <scheme val="minor"/>
      </rPr>
      <t>управленско ниво от директори/
заместник-директори</t>
    </r>
    <r>
      <rPr>
        <sz val="12"/>
        <color theme="1"/>
        <rFont val="Calibri"/>
        <family val="2"/>
        <charset val="204"/>
        <scheme val="minor"/>
      </rPr>
      <t xml:space="preserve">  </t>
    </r>
  </si>
  <si>
    <r>
      <t>ПС - директор</t>
    </r>
    <r>
      <rPr>
        <sz val="11"/>
        <color theme="1"/>
        <rFont val="Calibri"/>
        <family val="2"/>
        <charset val="204"/>
        <scheme val="minor"/>
      </rPr>
      <t>/
заместник-директор учител, др. ПС</t>
    </r>
  </si>
  <si>
    <t xml:space="preserve">ПС - директор/
заместник-директор </t>
  </si>
  <si>
    <r>
      <t xml:space="preserve">Обмяна на опит на </t>
    </r>
    <r>
      <rPr>
        <i/>
        <sz val="12"/>
        <color theme="1"/>
        <rFont val="Calibri"/>
        <family val="2"/>
        <charset val="204"/>
        <scheme val="minor"/>
      </rPr>
      <t>управленско ниво от директори/
заместник-директори</t>
    </r>
  </si>
  <si>
    <r>
      <t>Общо разходи за възнаграждения за Дейност 3</t>
    </r>
    <r>
      <rPr>
        <strike/>
        <sz val="12"/>
        <color theme="1"/>
        <rFont val="Calibri"/>
        <family val="2"/>
        <charset val="204"/>
        <scheme val="minor"/>
      </rPr>
      <t xml:space="preserve"> </t>
    </r>
  </si>
  <si>
    <t>Междуучилищни дейности</t>
  </si>
  <si>
    <t>Възнаграждения на педагогически специалисти за допълнителни обучения, вкл. въвеждане на  адаптирани учебни материали и помагала за езиково обучение и интегрирана езикова подкрепа в Дейност 4</t>
  </si>
  <si>
    <t xml:space="preserve">Общо разходи за възнаграждения за Дейност 4 </t>
  </si>
  <si>
    <t>Разпределение между партньорите на други преки и непреки разходи (40% от преки разходи за персонал)</t>
  </si>
  <si>
    <t>Индексирани общо разходи за възнаграждения по Дейност 1</t>
  </si>
  <si>
    <t>Индексирани общо разходи за обучения по Дейност 2</t>
  </si>
  <si>
    <t>Индексирани общо разходи за възнаграждения по Дейност 3</t>
  </si>
  <si>
    <t>Индексирани общо разходи за възнаграждения по Дейност 4</t>
  </si>
  <si>
    <t>Кандидат - училище група 4</t>
  </si>
  <si>
    <t>проект за 30 месеца</t>
  </si>
  <si>
    <t>5 учебни срока</t>
  </si>
  <si>
    <t xml:space="preserve">Партньор 1 училище без концентрация </t>
  </si>
  <si>
    <t>Партньор 2 - община</t>
  </si>
  <si>
    <t>Партньор 3 - ЮЛНЦ</t>
  </si>
  <si>
    <t>1 директор х 20 часа за 1 уч. срок</t>
  </si>
  <si>
    <t>1директорх20 часа за 1 срок</t>
  </si>
  <si>
    <t>15 ПС х12 уч.часа за 1 уч.срок са 180</t>
  </si>
  <si>
    <t>1 обр.медиатор -6 месеца за 1 уч.срок</t>
  </si>
  <si>
    <t>1събитиех4ПСх3 часа</t>
  </si>
  <si>
    <t>1събитиерх4ПСх3часа</t>
  </si>
  <si>
    <t>1събитиех4ПСх2часа</t>
  </si>
  <si>
    <t>1събитиех2ЕОДх3часа</t>
  </si>
  <si>
    <t>1събитиех2ЕОДх2часа</t>
  </si>
  <si>
    <t>1събитиех4ЕОДх4часа</t>
  </si>
  <si>
    <t>1събитиех2ЕОДх4часа</t>
  </si>
  <si>
    <t>1събитиех2ЕОДх5часа</t>
  </si>
  <si>
    <t>1бсъбитиех2ЕОДх8часа</t>
  </si>
  <si>
    <t>обр.медиатор, назначен в училище или община</t>
  </si>
  <si>
    <t>обр. медиатори 3ма, по един за всяко от двете училиа и 1 в общината</t>
  </si>
  <si>
    <t>10ПСх6 уч.часа за 1 уч.срок=60</t>
  </si>
  <si>
    <t>режим непомощ, вкл. за ЕОД  съгл.т.16 от УК</t>
  </si>
  <si>
    <t>режим непомощ за ЕОД  съгл.т.16 от УК</t>
  </si>
  <si>
    <t>режим непомощ за ЕОД  , които не са в трудови правоотношения с ЮЛНЦ съгл.т.16 от УК</t>
  </si>
  <si>
    <t>режим на минимална помощ когато ЕОД са служители на трудов договор в ЮЛНЦ - т.16 от УК</t>
  </si>
  <si>
    <r>
      <t xml:space="preserve">1 уч.срок - съвместни сбирки в квартала и съвместни инициатив в училище режим на </t>
    </r>
    <r>
      <rPr>
        <b/>
        <sz val="11"/>
        <color rgb="FF0070C0"/>
        <rFont val="Calibri"/>
        <family val="2"/>
        <charset val="204"/>
        <scheme val="minor"/>
      </rPr>
      <t>минимална помощ</t>
    </r>
  </si>
  <si>
    <r>
      <t xml:space="preserve">5 уч.срока- съвместни сбирки в квартала и съвместни инициатив в училище режим на </t>
    </r>
    <r>
      <rPr>
        <b/>
        <sz val="11"/>
        <color rgb="FF0070C0"/>
        <rFont val="Calibri"/>
        <family val="2"/>
        <charset val="204"/>
        <scheme val="minor"/>
      </rPr>
      <t>минимална помощ</t>
    </r>
  </si>
  <si>
    <r>
      <t xml:space="preserve">5 уч.срока-информационни кампании  и проучване в режим  </t>
    </r>
    <r>
      <rPr>
        <b/>
        <sz val="11"/>
        <color rgb="FF0070C0"/>
        <rFont val="Calibri"/>
        <family val="2"/>
        <charset val="204"/>
        <scheme val="minor"/>
      </rPr>
      <t>непомощ</t>
    </r>
  </si>
  <si>
    <t>Партньор 1 - у-ще без концентрация</t>
  </si>
  <si>
    <t>Кандидат училище 4 група</t>
  </si>
  <si>
    <t>Партньор 1 у-ще без концентрация</t>
  </si>
  <si>
    <t>ПС са 40 по 8 човека в група - 5 групи</t>
  </si>
  <si>
    <t>11 гр.х10-11човека обучения за целия период на проекта от 30 месеца</t>
  </si>
  <si>
    <t>11 гр. х9-11 човека обучения за целия период на проекта от 30 месеца</t>
  </si>
  <si>
    <t>8ПСх10 часа за 1 уч.срок=8х10=80</t>
  </si>
  <si>
    <t>15ПСх10часа за 1 уч.срок са15х10=150</t>
  </si>
  <si>
    <t>189 ученици</t>
  </si>
  <si>
    <t>147 ученици</t>
  </si>
  <si>
    <t>12ПСх32 часа на 1 уч.срок - 2пъти седмично за 12гр. ученици</t>
  </si>
  <si>
    <t>10ПСх20 уч.часа за 1 уч.срок - за 1 път седмично плюс допълнително по 1 час на месец(16седмици*1уч.час+4месеца*1уч.час)  за 10 гр.ученици</t>
  </si>
  <si>
    <t>4ЕОДх2МУДх8 часа за 1 уч.срок</t>
  </si>
  <si>
    <t>2МУД за 1 уч.срок с по 2ПС и по 2ЕОД</t>
  </si>
  <si>
    <t>2ПСх2 МУД 8 часа на 1 уч.срок</t>
  </si>
  <si>
    <t>2ЕОДх2 МУДХ8часа за 1 уч.срок</t>
  </si>
  <si>
    <t xml:space="preserve">2ЕОДх2МУДх8часа за 1 уч.срок </t>
  </si>
  <si>
    <r>
      <t xml:space="preserve">2ЕОД граждански договор за ЮЛНЦ съгл.1.16 от УК </t>
    </r>
    <r>
      <rPr>
        <b/>
        <sz val="11"/>
        <color rgb="FF0070C0"/>
        <rFont val="Calibri"/>
        <family val="2"/>
        <charset val="204"/>
        <scheme val="minor"/>
      </rPr>
      <t>непомощ</t>
    </r>
  </si>
  <si>
    <r>
      <t xml:space="preserve">2ЕОД служители тр.договор ЮЛНЦ съгл. т.16 от УК </t>
    </r>
    <r>
      <rPr>
        <b/>
        <sz val="11"/>
        <color rgb="FF0070C0"/>
        <rFont val="Calibri"/>
        <family val="2"/>
        <charset val="204"/>
        <scheme val="minor"/>
      </rPr>
      <t>минимална помощ</t>
    </r>
  </si>
  <si>
    <r>
      <rPr>
        <b/>
        <sz val="11"/>
        <color rgb="FF0070C0"/>
        <rFont val="Calibri"/>
        <family val="2"/>
        <charset val="204"/>
        <scheme val="minor"/>
      </rPr>
      <t>непомощ</t>
    </r>
    <r>
      <rPr>
        <sz val="11"/>
        <color rgb="FF0070C0"/>
        <rFont val="Calibri"/>
        <family val="2"/>
        <charset val="204"/>
        <scheme val="minor"/>
      </rPr>
      <t xml:space="preserve"> избран изпълнител-https://rq.mon.bg/home  </t>
    </r>
  </si>
  <si>
    <r>
      <rPr>
        <b/>
        <sz val="11"/>
        <color rgb="FF0070C0"/>
        <rFont val="Calibri"/>
        <family val="2"/>
        <charset val="204"/>
        <scheme val="minor"/>
      </rPr>
      <t>минимална помощ</t>
    </r>
    <r>
      <rPr>
        <sz val="11"/>
        <color rgb="FF0070C0"/>
        <rFont val="Calibri"/>
        <family val="2"/>
        <charset val="204"/>
        <scheme val="minor"/>
      </rPr>
      <t xml:space="preserve"> -  служители на ЮЛНЦ тр.договор</t>
    </r>
  </si>
  <si>
    <r>
      <t xml:space="preserve">Горепосоченият бюджет е </t>
    </r>
    <r>
      <rPr>
        <i/>
        <u/>
        <sz val="11"/>
        <color rgb="FFC00000"/>
        <rFont val="Calibri"/>
        <family val="2"/>
        <charset val="204"/>
        <scheme val="minor"/>
      </rPr>
      <t>примерен</t>
    </r>
    <r>
      <rPr>
        <i/>
        <sz val="11"/>
        <color rgb="FFC00000"/>
        <rFont val="Calibri"/>
        <family val="2"/>
        <charset val="204"/>
        <scheme val="minor"/>
      </rPr>
      <t xml:space="preserve"> и зависи от броя на партньорите в проектното предложение, типа на организацията кандидат/партньор и планираните дейности, в зависимост от което се определя и режимът на държавни помощи (непомощ или de minimis). Примерът по-горе предвижда, че кандидатът, Партньор 1 и Партньор 2 са държавни или общински образователни институции, община, а Партньор 3 - ЧУ или ЮЛНЦ и съответно в Колона В всеки разход е обвързан към предходните листове при тези условия.
Кандидатът следва да въведе в ИСУН само релевантните бюджетни редове от трето ниво, в зависимост от параметрите на своето проектно предложение.</t>
    </r>
  </si>
  <si>
    <r>
      <t xml:space="preserve">1 уч.срок - информационни кампании  и проучване в режим  </t>
    </r>
    <r>
      <rPr>
        <b/>
        <sz val="11"/>
        <color rgb="FF0070C0"/>
        <rFont val="Calibri"/>
        <family val="2"/>
        <charset val="204"/>
        <scheme val="minor"/>
      </rPr>
      <t>непомощ</t>
    </r>
    <r>
      <rPr>
        <sz val="11"/>
        <color rgb="FF0070C0"/>
        <rFont val="Calibri"/>
        <family val="2"/>
        <charset val="204"/>
        <scheme val="minor"/>
      </rPr>
      <t xml:space="preserve"> - външни за ЮЛНЦ</t>
    </r>
  </si>
  <si>
    <t>1ПСх2МУДх8часа за 1 уч.срок</t>
  </si>
  <si>
    <t>1ЕОДх2МУДх8часа за 1уч.срок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</si>
</sst>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Roboto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1"/>
      <color rgb="FFC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33333"/>
      <name val="Roboto"/>
    </font>
    <font>
      <sz val="8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  <font>
      <sz val="12"/>
      <color rgb="FFC00000"/>
      <name val="Calibri"/>
      <family val="2"/>
      <charset val="204"/>
      <scheme val="minor"/>
    </font>
    <font>
      <i/>
      <sz val="11"/>
      <color rgb="FFC0000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sz val="12"/>
      <color theme="4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i/>
      <sz val="11"/>
      <color theme="4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u/>
      <sz val="11"/>
      <color rgb="FFC00000"/>
      <name val="Calibri"/>
      <family val="2"/>
      <charset val="204"/>
      <scheme val="minor"/>
    </font>
    <font>
      <b/>
      <sz val="12"/>
      <color theme="4"/>
      <name val="Calibri"/>
      <family val="2"/>
      <charset val="204"/>
      <scheme val="minor"/>
    </font>
    <font>
      <i/>
      <sz val="12"/>
      <color rgb="FFC0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i/>
      <sz val="12"/>
      <color theme="4"/>
      <name val="Calibri"/>
      <family val="2"/>
      <charset val="204"/>
      <scheme val="minor"/>
    </font>
    <font>
      <b/>
      <i/>
      <sz val="12"/>
      <color theme="4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49" fontId="0" fillId="4" borderId="4" xfId="0" applyNumberFormat="1" applyFill="1" applyBorder="1"/>
    <xf numFmtId="0" fontId="4" fillId="5" borderId="8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2" fontId="4" fillId="0" borderId="3" xfId="0" applyNumberFormat="1" applyFont="1" applyBorder="1"/>
    <xf numFmtId="2" fontId="4" fillId="4" borderId="3" xfId="0" applyNumberFormat="1" applyFont="1" applyFill="1" applyBorder="1"/>
    <xf numFmtId="0" fontId="0" fillId="0" borderId="3" xfId="0" applyBorder="1"/>
    <xf numFmtId="0" fontId="7" fillId="0" borderId="0" xfId="0" applyFont="1" applyAlignment="1">
      <alignment horizontal="left" vertical="top"/>
    </xf>
    <xf numFmtId="0" fontId="4" fillId="5" borderId="8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2" fontId="0" fillId="0" borderId="3" xfId="0" applyNumberFormat="1" applyBorder="1"/>
    <xf numFmtId="2" fontId="2" fillId="0" borderId="3" xfId="0" applyNumberFormat="1" applyFont="1" applyBorder="1"/>
    <xf numFmtId="49" fontId="2" fillId="4" borderId="4" xfId="0" applyNumberFormat="1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7" fillId="0" borderId="0" xfId="0" applyFont="1" applyAlignment="1">
      <alignment vertical="top"/>
    </xf>
    <xf numFmtId="4" fontId="4" fillId="0" borderId="3" xfId="0" applyNumberFormat="1" applyFont="1" applyBorder="1"/>
    <xf numFmtId="2" fontId="4" fillId="0" borderId="0" xfId="0" applyNumberFormat="1" applyFont="1" applyBorder="1"/>
    <xf numFmtId="4" fontId="6" fillId="4" borderId="3" xfId="0" applyNumberFormat="1" applyFont="1" applyFill="1" applyBorder="1" applyAlignment="1">
      <alignment horizontal="left" vertical="top"/>
    </xf>
    <xf numFmtId="9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vertical="top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2" fontId="4" fillId="0" borderId="0" xfId="0" applyNumberFormat="1" applyFont="1" applyFill="1" applyBorder="1"/>
    <xf numFmtId="0" fontId="6" fillId="0" borderId="0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4" fillId="0" borderId="3" xfId="0" applyNumberFormat="1" applyFont="1" applyBorder="1"/>
    <xf numFmtId="0" fontId="2" fillId="0" borderId="0" xfId="0" applyFont="1"/>
    <xf numFmtId="2" fontId="0" fillId="4" borderId="3" xfId="0" applyNumberFormat="1" applyFill="1" applyBorder="1"/>
    <xf numFmtId="0" fontId="11" fillId="0" borderId="0" xfId="0" applyFont="1" applyAlignment="1">
      <alignment vertical="top"/>
    </xf>
    <xf numFmtId="0" fontId="0" fillId="4" borderId="3" xfId="0" applyFill="1" applyBorder="1"/>
    <xf numFmtId="0" fontId="0" fillId="0" borderId="0" xfId="0" applyAlignment="1">
      <alignment horizontal="left"/>
    </xf>
    <xf numFmtId="4" fontId="0" fillId="0" borderId="3" xfId="0" applyNumberFormat="1" applyBorder="1"/>
    <xf numFmtId="0" fontId="12" fillId="5" borderId="3" xfId="0" applyFont="1" applyFill="1" applyBorder="1" applyAlignment="1">
      <alignment vertical="top"/>
    </xf>
    <xf numFmtId="0" fontId="12" fillId="5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wrapText="1"/>
    </xf>
    <xf numFmtId="0" fontId="12" fillId="5" borderId="3" xfId="0" applyFont="1" applyFill="1" applyBorder="1" applyAlignment="1">
      <alignment vertical="center"/>
    </xf>
    <xf numFmtId="0" fontId="12" fillId="0" borderId="3" xfId="0" applyFont="1" applyBorder="1"/>
    <xf numFmtId="0" fontId="12" fillId="0" borderId="3" xfId="0" applyFont="1" applyBorder="1" applyAlignment="1">
      <alignment wrapText="1"/>
    </xf>
    <xf numFmtId="2" fontId="12" fillId="0" borderId="3" xfId="0" applyNumberFormat="1" applyFont="1" applyBorder="1"/>
    <xf numFmtId="2" fontId="12" fillId="4" borderId="3" xfId="0" applyNumberFormat="1" applyFont="1" applyFill="1" applyBorder="1"/>
    <xf numFmtId="0" fontId="10" fillId="0" borderId="0" xfId="0" applyFont="1"/>
    <xf numFmtId="0" fontId="8" fillId="0" borderId="3" xfId="0" applyFont="1" applyBorder="1"/>
    <xf numFmtId="2" fontId="8" fillId="0" borderId="0" xfId="0" applyNumberFormat="1" applyFont="1"/>
    <xf numFmtId="0" fontId="11" fillId="0" borderId="0" xfId="0" applyFont="1"/>
    <xf numFmtId="0" fontId="9" fillId="0" borderId="0" xfId="0" applyFont="1"/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1" fillId="7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" fontId="9" fillId="0" borderId="3" xfId="0" applyNumberFormat="1" applyFont="1" applyFill="1" applyBorder="1" applyAlignment="1">
      <alignment horizontal="center" vertical="center"/>
    </xf>
    <xf numFmtId="4" fontId="9" fillId="6" borderId="3" xfId="0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0" fillId="2" borderId="0" xfId="0" applyFill="1"/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11" fillId="7" borderId="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vertical="center"/>
    </xf>
    <xf numFmtId="4" fontId="11" fillId="6" borderId="10" xfId="0" applyNumberFormat="1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6" fillId="0" borderId="0" xfId="0" applyFont="1"/>
    <xf numFmtId="0" fontId="3" fillId="6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7" fillId="0" borderId="0" xfId="0" applyFont="1"/>
    <xf numFmtId="0" fontId="8" fillId="0" borderId="0" xfId="0" applyFont="1"/>
    <xf numFmtId="4" fontId="0" fillId="0" borderId="0" xfId="0" applyNumberFormat="1"/>
    <xf numFmtId="4" fontId="8" fillId="0" borderId="0" xfId="0" applyNumberFormat="1" applyFont="1"/>
    <xf numFmtId="4" fontId="0" fillId="0" borderId="0" xfId="0" applyNumberFormat="1" applyAlignment="1">
      <alignment horizontal="center" vertical="center"/>
    </xf>
    <xf numFmtId="4" fontId="3" fillId="3" borderId="3" xfId="0" applyNumberFormat="1" applyFont="1" applyFill="1" applyBorder="1" applyAlignment="1">
      <alignment horizontal="center" vertical="center" wrapText="1"/>
    </xf>
    <xf numFmtId="4" fontId="3" fillId="2" borderId="16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24" fillId="0" borderId="0" xfId="0" applyFont="1"/>
    <xf numFmtId="4" fontId="24" fillId="0" borderId="0" xfId="0" applyNumberFormat="1" applyFont="1"/>
    <xf numFmtId="0" fontId="23" fillId="0" borderId="0" xfId="0" applyFont="1"/>
    <xf numFmtId="4" fontId="23" fillId="0" borderId="0" xfId="0" applyNumberFormat="1" applyFont="1"/>
    <xf numFmtId="0" fontId="22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/>
    </xf>
    <xf numFmtId="0" fontId="26" fillId="0" borderId="3" xfId="0" applyFont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0" borderId="3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4" fontId="25" fillId="7" borderId="3" xfId="0" applyNumberFormat="1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4" fontId="25" fillId="6" borderId="10" xfId="0" applyNumberFormat="1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9" fontId="20" fillId="0" borderId="15" xfId="0" applyNumberFormat="1" applyFont="1" applyBorder="1" applyAlignment="1">
      <alignment vertical="center" wrapText="1"/>
    </xf>
    <xf numFmtId="0" fontId="25" fillId="0" borderId="0" xfId="0" applyFont="1" applyFill="1" applyBorder="1"/>
    <xf numFmtId="0" fontId="28" fillId="0" borderId="0" xfId="0" applyFont="1" applyFill="1" applyBorder="1"/>
    <xf numFmtId="0" fontId="11" fillId="2" borderId="3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9" fillId="0" borderId="0" xfId="0" applyFont="1"/>
    <xf numFmtId="0" fontId="11" fillId="0" borderId="17" xfId="0" applyFont="1" applyFill="1" applyBorder="1" applyAlignment="1">
      <alignment vertical="center"/>
    </xf>
    <xf numFmtId="0" fontId="30" fillId="0" borderId="2" xfId="0" applyFont="1" applyBorder="1" applyAlignment="1">
      <alignment vertical="center" wrapText="1"/>
    </xf>
    <xf numFmtId="0" fontId="0" fillId="0" borderId="0" xfId="0" applyFill="1"/>
    <xf numFmtId="4" fontId="0" fillId="0" borderId="0" xfId="0" applyNumberFormat="1" applyFill="1"/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4" fontId="0" fillId="0" borderId="0" xfId="0" applyNumberFormat="1" applyFill="1" applyBorder="1"/>
    <xf numFmtId="4" fontId="20" fillId="0" borderId="3" xfId="0" applyNumberFormat="1" applyFont="1" applyBorder="1" applyAlignment="1">
      <alignment horizontal="center" vertical="center"/>
    </xf>
    <xf numFmtId="4" fontId="32" fillId="6" borderId="3" xfId="0" applyNumberFormat="1" applyFont="1" applyFill="1" applyBorder="1" applyAlignment="1">
      <alignment horizontal="center" vertical="center"/>
    </xf>
    <xf numFmtId="0" fontId="33" fillId="0" borderId="0" xfId="0" applyFont="1"/>
    <xf numFmtId="0" fontId="20" fillId="7" borderId="3" xfId="0" applyFont="1" applyFill="1" applyBorder="1" applyAlignment="1">
      <alignment vertical="center"/>
    </xf>
    <xf numFmtId="0" fontId="20" fillId="7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9" fillId="6" borderId="2" xfId="0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/>
    <xf numFmtId="4" fontId="25" fillId="0" borderId="0" xfId="0" applyNumberFormat="1" applyFont="1" applyFill="1" applyBorder="1" applyAlignment="1">
      <alignment horizontal="center" vertical="center"/>
    </xf>
    <xf numFmtId="4" fontId="28" fillId="0" borderId="0" xfId="0" applyNumberFormat="1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8" fillId="0" borderId="0" xfId="0" applyFont="1" applyFill="1"/>
    <xf numFmtId="4" fontId="10" fillId="0" borderId="3" xfId="0" applyNumberFormat="1" applyFont="1" applyFill="1" applyBorder="1" applyAlignment="1">
      <alignment horizontal="center" vertical="center"/>
    </xf>
    <xf numFmtId="0" fontId="19" fillId="0" borderId="0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1" xfId="0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5" fillId="0" borderId="9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left" vertical="center" wrapText="1"/>
    </xf>
    <xf numFmtId="0" fontId="26" fillId="8" borderId="3" xfId="0" applyFont="1" applyFill="1" applyBorder="1" applyAlignment="1">
      <alignment horizontal="center" vertical="center" wrapText="1"/>
    </xf>
    <xf numFmtId="4" fontId="11" fillId="9" borderId="3" xfId="0" applyNumberFormat="1" applyFont="1" applyFill="1" applyBorder="1" applyAlignment="1">
      <alignment horizontal="center" vertical="center"/>
    </xf>
    <xf numFmtId="4" fontId="0" fillId="9" borderId="3" xfId="0" applyNumberFormat="1" applyFill="1" applyBorder="1" applyAlignment="1">
      <alignment horizontal="center" vertical="center"/>
    </xf>
    <xf numFmtId="4" fontId="25" fillId="9" borderId="3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34" fillId="0" borderId="0" xfId="0" applyFont="1"/>
    <xf numFmtId="0" fontId="43" fillId="0" borderId="3" xfId="0" applyFont="1" applyBorder="1"/>
    <xf numFmtId="0" fontId="43" fillId="0" borderId="22" xfId="0" applyFont="1" applyBorder="1"/>
    <xf numFmtId="4" fontId="2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vertical="center"/>
    </xf>
    <xf numFmtId="0" fontId="35" fillId="0" borderId="0" xfId="0" applyFont="1" applyFill="1"/>
    <xf numFmtId="0" fontId="0" fillId="0" borderId="0" xfId="0" applyFill="1" applyAlignment="1">
      <alignment horizontal="center" vertical="center"/>
    </xf>
    <xf numFmtId="0" fontId="44" fillId="10" borderId="3" xfId="0" applyFont="1" applyFill="1" applyBorder="1" applyAlignment="1">
      <alignment horizontal="center"/>
    </xf>
    <xf numFmtId="0" fontId="44" fillId="10" borderId="21" xfId="0" applyFont="1" applyFill="1" applyBorder="1" applyAlignment="1">
      <alignment horizontal="center"/>
    </xf>
    <xf numFmtId="0" fontId="45" fillId="11" borderId="3" xfId="0" applyFont="1" applyFill="1" applyBorder="1" applyAlignment="1">
      <alignment horizontal="center" vertical="center" wrapText="1"/>
    </xf>
    <xf numFmtId="0" fontId="45" fillId="11" borderId="3" xfId="0" applyFont="1" applyFill="1" applyBorder="1" applyAlignment="1">
      <alignment horizontal="center" wrapText="1"/>
    </xf>
    <xf numFmtId="0" fontId="45" fillId="0" borderId="3" xfId="0" applyFont="1" applyBorder="1" applyAlignment="1">
      <alignment horizontal="center" vertical="center"/>
    </xf>
    <xf numFmtId="4" fontId="45" fillId="0" borderId="3" xfId="0" applyNumberFormat="1" applyFont="1" applyBorder="1" applyAlignment="1">
      <alignment horizontal="center" vertical="center"/>
    </xf>
    <xf numFmtId="0" fontId="45" fillId="0" borderId="3" xfId="0" applyFont="1" applyBorder="1"/>
    <xf numFmtId="0" fontId="45" fillId="0" borderId="3" xfId="0" applyFont="1" applyBorder="1" applyAlignment="1">
      <alignment horizontal="center"/>
    </xf>
    <xf numFmtId="0" fontId="11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15" fillId="7" borderId="3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0" fontId="9" fillId="11" borderId="3" xfId="0" applyFont="1" applyFill="1" applyBorder="1" applyAlignment="1">
      <alignment horizontal="left" vertical="center"/>
    </xf>
    <xf numFmtId="0" fontId="25" fillId="0" borderId="8" xfId="0" applyFont="1" applyBorder="1" applyAlignment="1">
      <alignment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4" fontId="9" fillId="10" borderId="3" xfId="0" applyNumberFormat="1" applyFont="1" applyFill="1" applyBorder="1" applyAlignment="1">
      <alignment horizontal="center" vertical="center"/>
    </xf>
    <xf numFmtId="4" fontId="9" fillId="10" borderId="1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4" fontId="2" fillId="10" borderId="3" xfId="0" applyNumberFormat="1" applyFont="1" applyFill="1" applyBorder="1" applyAlignment="1">
      <alignment horizontal="center" vertical="center"/>
    </xf>
    <xf numFmtId="0" fontId="19" fillId="0" borderId="0" xfId="0" applyFont="1"/>
    <xf numFmtId="0" fontId="47" fillId="0" borderId="0" xfId="0" applyFont="1"/>
    <xf numFmtId="0" fontId="28" fillId="7" borderId="3" xfId="0" applyFont="1" applyFill="1" applyBorder="1" applyAlignment="1">
      <alignment horizontal="center" vertical="center"/>
    </xf>
    <xf numFmtId="0" fontId="48" fillId="0" borderId="0" xfId="0" applyFont="1"/>
    <xf numFmtId="4" fontId="47" fillId="0" borderId="0" xfId="0" applyNumberFormat="1" applyFont="1"/>
    <xf numFmtId="0" fontId="49" fillId="0" borderId="0" xfId="0" applyFont="1"/>
    <xf numFmtId="0" fontId="48" fillId="0" borderId="0" xfId="0" applyFont="1" applyAlignment="1">
      <alignment horizontal="center" vertical="center"/>
    </xf>
    <xf numFmtId="0" fontId="10" fillId="0" borderId="0" xfId="0" applyFont="1" applyBorder="1"/>
    <xf numFmtId="0" fontId="9" fillId="7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vertical="center" wrapText="1"/>
    </xf>
    <xf numFmtId="0" fontId="9" fillId="10" borderId="1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26" fillId="7" borderId="15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left" vertical="center"/>
    </xf>
    <xf numFmtId="0" fontId="11" fillId="8" borderId="10" xfId="0" applyFont="1" applyFill="1" applyBorder="1" applyAlignment="1">
      <alignment horizontal="left" vertical="center"/>
    </xf>
    <xf numFmtId="0" fontId="9" fillId="7" borderId="1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left" vertical="center" wrapText="1"/>
    </xf>
    <xf numFmtId="0" fontId="2" fillId="10" borderId="1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left" vertical="center"/>
    </xf>
    <xf numFmtId="0" fontId="9" fillId="8" borderId="9" xfId="0" applyFont="1" applyFill="1" applyBorder="1" applyAlignment="1">
      <alignment horizontal="left" vertical="center"/>
    </xf>
    <xf numFmtId="0" fontId="9" fillId="8" borderId="10" xfId="0" applyFont="1" applyFill="1" applyBorder="1" applyAlignment="1">
      <alignment horizontal="left" vertical="center"/>
    </xf>
    <xf numFmtId="0" fontId="9" fillId="8" borderId="1" xfId="0" applyFont="1" applyFill="1" applyBorder="1" applyAlignment="1">
      <alignment horizontal="left" vertical="center" wrapText="1"/>
    </xf>
    <xf numFmtId="0" fontId="9" fillId="8" borderId="9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2" fillId="10" borderId="9" xfId="0" applyFont="1" applyFill="1" applyBorder="1" applyAlignment="1">
      <alignment horizontal="left" vertical="center" wrapText="1"/>
    </xf>
    <xf numFmtId="0" fontId="2" fillId="10" borderId="10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wrapText="1"/>
    </xf>
    <xf numFmtId="0" fontId="2" fillId="10" borderId="9" xfId="0" applyFont="1" applyFill="1" applyBorder="1" applyAlignment="1">
      <alignment horizontal="left" wrapText="1"/>
    </xf>
    <xf numFmtId="0" fontId="2" fillId="10" borderId="10" xfId="0" applyFont="1" applyFill="1" applyBorder="1" applyAlignment="1">
      <alignment horizontal="left" wrapText="1"/>
    </xf>
    <xf numFmtId="0" fontId="0" fillId="2" borderId="3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 wrapText="1"/>
    </xf>
    <xf numFmtId="0" fontId="11" fillId="8" borderId="9" xfId="0" applyFont="1" applyFill="1" applyBorder="1" applyAlignment="1">
      <alignment horizontal="left" vertical="center" wrapText="1"/>
    </xf>
    <xf numFmtId="0" fontId="11" fillId="8" borderId="10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25" fillId="8" borderId="0" xfId="0" applyFont="1" applyFill="1" applyAlignment="1">
      <alignment horizontal="left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10" borderId="1" xfId="0" applyFont="1" applyFill="1" applyBorder="1" applyAlignment="1">
      <alignment horizontal="left" vertical="center" wrapText="1"/>
    </xf>
    <xf numFmtId="0" fontId="11" fillId="10" borderId="9" xfId="0" applyFont="1" applyFill="1" applyBorder="1" applyAlignment="1">
      <alignment horizontal="left" vertical="center" wrapText="1"/>
    </xf>
    <xf numFmtId="0" fontId="11" fillId="10" borderId="10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8" borderId="0" xfId="0" applyFont="1" applyFill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/>
    </xf>
    <xf numFmtId="0" fontId="18" fillId="0" borderId="0" xfId="0" applyFont="1" applyAlignment="1">
      <alignment horizontal="justify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4" fillId="2" borderId="19" xfId="0" applyFont="1" applyFill="1" applyBorder="1" applyAlignment="1">
      <alignment horizontal="center" wrapText="1"/>
    </xf>
    <xf numFmtId="0" fontId="44" fillId="2" borderId="20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4" borderId="5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6" fillId="4" borderId="3" xfId="0" applyFont="1" applyFill="1" applyBorder="1" applyAlignment="1">
      <alignment horizontal="left" vertical="top"/>
    </xf>
    <xf numFmtId="0" fontId="8" fillId="0" borderId="1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7" fillId="0" borderId="0" xfId="0" applyFont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9" fillId="0" borderId="12" xfId="0" applyFont="1" applyBorder="1" applyAlignment="1">
      <alignment horizontal="left"/>
    </xf>
    <xf numFmtId="0" fontId="2" fillId="4" borderId="7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9FAB-0619-4D31-BC8C-44A0BF334DB6}">
  <dimension ref="A1:M90"/>
  <sheetViews>
    <sheetView topLeftCell="A70" zoomScaleNormal="100" workbookViewId="0">
      <selection activeCell="E42" sqref="E42"/>
    </sheetView>
  </sheetViews>
  <sheetFormatPr defaultRowHeight="14.4" x14ac:dyDescent="0.3"/>
  <cols>
    <col min="1" max="1" width="68.6640625" customWidth="1"/>
    <col min="2" max="2" width="15.44140625" customWidth="1"/>
    <col min="3" max="3" width="28" customWidth="1"/>
    <col min="4" max="4" width="14.44140625" style="58" customWidth="1"/>
    <col min="5" max="5" width="20" style="58" customWidth="1"/>
    <col min="6" max="6" width="22.6640625" customWidth="1"/>
    <col min="7" max="7" width="12.44140625" customWidth="1"/>
    <col min="8" max="8" width="10.88671875" customWidth="1"/>
    <col min="9" max="9" width="10" customWidth="1"/>
    <col min="10" max="10" width="11.5546875" customWidth="1"/>
  </cols>
  <sheetData>
    <row r="1" spans="1:10" ht="31.5" customHeight="1" x14ac:dyDescent="0.3">
      <c r="A1" s="229" t="s">
        <v>194</v>
      </c>
      <c r="B1" s="229"/>
      <c r="C1" s="229"/>
      <c r="D1" s="229"/>
      <c r="E1" s="229"/>
      <c r="F1" s="50"/>
      <c r="G1" s="205" t="s">
        <v>298</v>
      </c>
      <c r="H1" s="47"/>
      <c r="I1" s="47" t="s">
        <v>299</v>
      </c>
      <c r="J1" s="47"/>
    </row>
    <row r="2" spans="1:10" ht="15.6" x14ac:dyDescent="0.3">
      <c r="A2" s="59" t="s">
        <v>254</v>
      </c>
      <c r="B2" s="59"/>
      <c r="C2" s="50"/>
      <c r="D2" s="56"/>
      <c r="E2" s="56"/>
      <c r="F2" s="50"/>
      <c r="G2" s="50"/>
    </row>
    <row r="3" spans="1:10" ht="15.6" x14ac:dyDescent="0.3">
      <c r="A3" t="s">
        <v>197</v>
      </c>
      <c r="B3" s="51"/>
      <c r="C3" s="51"/>
      <c r="D3" s="56"/>
      <c r="E3" s="56"/>
      <c r="F3" s="50"/>
      <c r="G3" s="50"/>
    </row>
    <row r="4" spans="1:10" ht="33" customHeight="1" x14ac:dyDescent="0.3">
      <c r="A4" s="113" t="s">
        <v>184</v>
      </c>
      <c r="B4" s="223" t="s">
        <v>297</v>
      </c>
      <c r="C4" s="223"/>
      <c r="D4" s="56"/>
      <c r="E4" s="56"/>
      <c r="F4" s="208" t="s">
        <v>319</v>
      </c>
      <c r="G4" s="50"/>
    </row>
    <row r="5" spans="1:10" ht="31.2" x14ac:dyDescent="0.3">
      <c r="A5" s="224" t="s">
        <v>218</v>
      </c>
      <c r="B5" s="225"/>
      <c r="C5" s="226"/>
      <c r="D5" s="62" t="s">
        <v>139</v>
      </c>
      <c r="E5" s="62" t="s">
        <v>166</v>
      </c>
      <c r="F5" s="91"/>
      <c r="G5" s="50"/>
    </row>
    <row r="6" spans="1:10" ht="46.8" x14ac:dyDescent="0.3">
      <c r="A6" s="54" t="s">
        <v>275</v>
      </c>
      <c r="B6" s="55" t="s">
        <v>135</v>
      </c>
      <c r="C6" s="63" t="s">
        <v>138</v>
      </c>
      <c r="D6" s="57"/>
      <c r="E6" s="56"/>
      <c r="F6" s="50"/>
      <c r="G6" s="228" t="s">
        <v>145</v>
      </c>
      <c r="H6" s="228"/>
      <c r="I6" s="228"/>
      <c r="J6" s="228"/>
    </row>
    <row r="7" spans="1:10" ht="15.6" x14ac:dyDescent="0.3">
      <c r="A7" s="193" t="s">
        <v>257</v>
      </c>
      <c r="B7" s="104" t="s">
        <v>135</v>
      </c>
      <c r="C7" s="60">
        <v>12</v>
      </c>
      <c r="D7" s="57">
        <v>38</v>
      </c>
      <c r="E7" s="61">
        <f>C7*D7</f>
        <v>456</v>
      </c>
      <c r="F7" s="91" t="s">
        <v>307</v>
      </c>
      <c r="G7" s="105" t="s">
        <v>161</v>
      </c>
      <c r="H7" s="69" t="s">
        <v>168</v>
      </c>
      <c r="I7" s="69" t="s">
        <v>169</v>
      </c>
      <c r="J7" s="69" t="s">
        <v>165</v>
      </c>
    </row>
    <row r="8" spans="1:10" ht="15.6" x14ac:dyDescent="0.3">
      <c r="A8" s="53" t="s">
        <v>271</v>
      </c>
      <c r="B8" s="104" t="s">
        <v>135</v>
      </c>
      <c r="C8" s="60">
        <v>12</v>
      </c>
      <c r="D8" s="57">
        <v>38</v>
      </c>
      <c r="E8" s="61">
        <f t="shared" ref="E8:E15" si="0">C8*D8</f>
        <v>456</v>
      </c>
      <c r="F8" s="91" t="s">
        <v>308</v>
      </c>
      <c r="G8" s="165">
        <f>E22</f>
        <v>40618</v>
      </c>
      <c r="H8" s="166">
        <f>E43</f>
        <v>36340</v>
      </c>
      <c r="I8" s="166">
        <f>E64</f>
        <v>31601.999999999996</v>
      </c>
      <c r="J8" s="166">
        <f>E86</f>
        <v>8602</v>
      </c>
    </row>
    <row r="9" spans="1:10" ht="15.6" x14ac:dyDescent="0.3">
      <c r="A9" s="53" t="s">
        <v>195</v>
      </c>
      <c r="B9" s="104" t="s">
        <v>135</v>
      </c>
      <c r="C9" s="60">
        <v>8</v>
      </c>
      <c r="D9" s="57">
        <v>38</v>
      </c>
      <c r="E9" s="61">
        <f t="shared" ref="E9" si="1">C9*D9</f>
        <v>304</v>
      </c>
      <c r="F9" s="91" t="s">
        <v>309</v>
      </c>
      <c r="G9" s="130"/>
      <c r="H9" s="131"/>
      <c r="I9" s="131"/>
      <c r="J9" s="130"/>
    </row>
    <row r="10" spans="1:10" ht="15.6" x14ac:dyDescent="0.3">
      <c r="A10" s="53" t="s">
        <v>216</v>
      </c>
      <c r="B10" s="104" t="s">
        <v>135</v>
      </c>
      <c r="C10" s="60"/>
      <c r="D10" s="57">
        <v>38</v>
      </c>
      <c r="E10" s="61">
        <f t="shared" si="0"/>
        <v>0</v>
      </c>
      <c r="F10" s="50"/>
      <c r="G10" s="142"/>
      <c r="H10" s="132"/>
      <c r="I10" s="132"/>
      <c r="J10" s="132"/>
    </row>
    <row r="11" spans="1:10" ht="46.8" x14ac:dyDescent="0.3">
      <c r="A11" s="54" t="s">
        <v>198</v>
      </c>
      <c r="B11" s="55" t="s">
        <v>136</v>
      </c>
      <c r="C11" s="63" t="s">
        <v>138</v>
      </c>
      <c r="D11" s="57"/>
      <c r="E11" s="61"/>
      <c r="F11" s="50"/>
      <c r="G11" s="50"/>
    </row>
    <row r="12" spans="1:10" ht="15.75" customHeight="1" x14ac:dyDescent="0.3">
      <c r="A12" s="107" t="s">
        <v>257</v>
      </c>
      <c r="B12" s="104" t="s">
        <v>136</v>
      </c>
      <c r="C12" s="60">
        <v>6</v>
      </c>
      <c r="D12" s="57">
        <v>44</v>
      </c>
      <c r="E12" s="61">
        <f t="shared" si="0"/>
        <v>264</v>
      </c>
      <c r="F12" s="91" t="s">
        <v>310</v>
      </c>
      <c r="G12" s="50"/>
    </row>
    <row r="13" spans="1:10" ht="15.6" x14ac:dyDescent="0.3">
      <c r="A13" s="52" t="s">
        <v>271</v>
      </c>
      <c r="B13" s="104" t="s">
        <v>136</v>
      </c>
      <c r="C13" s="60">
        <v>6</v>
      </c>
      <c r="D13" s="57">
        <v>44</v>
      </c>
      <c r="E13" s="61">
        <f t="shared" si="0"/>
        <v>264</v>
      </c>
      <c r="F13" s="91" t="s">
        <v>310</v>
      </c>
      <c r="G13" s="50"/>
    </row>
    <row r="14" spans="1:10" ht="15.75" customHeight="1" x14ac:dyDescent="0.3">
      <c r="A14" s="52" t="s">
        <v>195</v>
      </c>
      <c r="B14" s="104" t="s">
        <v>136</v>
      </c>
      <c r="C14" s="60">
        <v>4</v>
      </c>
      <c r="D14" s="57">
        <v>44</v>
      </c>
      <c r="E14" s="61">
        <f t="shared" si="0"/>
        <v>176</v>
      </c>
      <c r="F14" s="91" t="s">
        <v>311</v>
      </c>
      <c r="G14" s="50"/>
    </row>
    <row r="15" spans="1:10" ht="15.6" x14ac:dyDescent="0.3">
      <c r="A15" s="52" t="s">
        <v>216</v>
      </c>
      <c r="B15" s="104" t="s">
        <v>136</v>
      </c>
      <c r="C15" s="60">
        <v>16</v>
      </c>
      <c r="D15" s="57">
        <v>44</v>
      </c>
      <c r="E15" s="61">
        <f t="shared" si="0"/>
        <v>704</v>
      </c>
      <c r="F15" s="91" t="s">
        <v>312</v>
      </c>
      <c r="G15" s="50"/>
    </row>
    <row r="16" spans="1:10" ht="31.2" x14ac:dyDescent="0.3">
      <c r="A16" s="163" t="s">
        <v>268</v>
      </c>
      <c r="B16" s="164" t="s">
        <v>206</v>
      </c>
      <c r="C16" s="164" t="s">
        <v>207</v>
      </c>
      <c r="D16" s="161"/>
      <c r="E16" s="162"/>
      <c r="F16" s="50"/>
      <c r="G16" s="50"/>
    </row>
    <row r="17" spans="1:13" ht="31.2" x14ac:dyDescent="0.3">
      <c r="A17" s="158" t="s">
        <v>205</v>
      </c>
      <c r="B17" s="194">
        <v>1</v>
      </c>
      <c r="C17" s="60">
        <v>6</v>
      </c>
      <c r="D17" s="57">
        <v>740</v>
      </c>
      <c r="E17" s="61">
        <f>C17*D17</f>
        <v>4440</v>
      </c>
      <c r="F17" s="91" t="s">
        <v>306</v>
      </c>
      <c r="G17" s="50"/>
      <c r="I17" s="206" t="s">
        <v>316</v>
      </c>
      <c r="J17" s="206"/>
      <c r="K17" s="206"/>
      <c r="L17" s="206"/>
      <c r="M17" s="206"/>
    </row>
    <row r="18" spans="1:13" ht="15.6" x14ac:dyDescent="0.3">
      <c r="A18" s="158"/>
      <c r="B18" s="159"/>
      <c r="C18" s="160"/>
      <c r="D18" s="57"/>
      <c r="E18" s="61"/>
      <c r="F18" s="50"/>
      <c r="G18" s="50"/>
    </row>
    <row r="19" spans="1:13" ht="15.6" x14ac:dyDescent="0.3">
      <c r="A19" s="50"/>
      <c r="B19" s="215" t="s">
        <v>142</v>
      </c>
      <c r="C19" s="215"/>
      <c r="D19" s="215"/>
      <c r="E19" s="64">
        <f>SUM(E7:E17)</f>
        <v>7064</v>
      </c>
    </row>
    <row r="20" spans="1:13" ht="15.6" x14ac:dyDescent="0.3">
      <c r="A20" s="50"/>
      <c r="B20" s="215" t="s">
        <v>141</v>
      </c>
      <c r="C20" s="215"/>
      <c r="D20" s="215"/>
      <c r="E20" s="60">
        <v>5</v>
      </c>
    </row>
    <row r="21" spans="1:13" ht="15.6" x14ac:dyDescent="0.3">
      <c r="A21" s="50"/>
      <c r="B21" s="216" t="s">
        <v>143</v>
      </c>
      <c r="C21" s="216"/>
      <c r="D21" s="216"/>
      <c r="E21" s="141">
        <f>E19*E20</f>
        <v>35320</v>
      </c>
      <c r="F21" s="91"/>
    </row>
    <row r="22" spans="1:13" ht="30.75" customHeight="1" x14ac:dyDescent="0.3">
      <c r="A22" s="50"/>
      <c r="B22" s="217" t="s">
        <v>293</v>
      </c>
      <c r="C22" s="218"/>
      <c r="D22" s="219"/>
      <c r="E22" s="201">
        <f>E21*1.15</f>
        <v>40618</v>
      </c>
      <c r="F22" s="50"/>
    </row>
    <row r="23" spans="1:13" ht="15.6" x14ac:dyDescent="0.3">
      <c r="A23" s="50"/>
      <c r="B23" s="50"/>
      <c r="C23" s="50"/>
      <c r="D23" s="56"/>
      <c r="E23" s="56"/>
      <c r="F23" s="50"/>
    </row>
    <row r="24" spans="1:13" ht="15.6" x14ac:dyDescent="0.3">
      <c r="A24" s="50"/>
      <c r="B24" s="50"/>
      <c r="C24" s="50"/>
      <c r="D24" s="56"/>
      <c r="E24" s="56"/>
      <c r="F24" s="50"/>
      <c r="G24" s="50"/>
    </row>
    <row r="25" spans="1:13" ht="34.5" customHeight="1" x14ac:dyDescent="0.3">
      <c r="A25" s="113" t="s">
        <v>184</v>
      </c>
      <c r="B25" s="223" t="s">
        <v>300</v>
      </c>
      <c r="C25" s="227"/>
      <c r="D25" s="56"/>
      <c r="E25" s="56"/>
      <c r="F25" s="206" t="s">
        <v>319</v>
      </c>
    </row>
    <row r="26" spans="1:13" ht="31.2" x14ac:dyDescent="0.3">
      <c r="A26" s="224" t="s">
        <v>196</v>
      </c>
      <c r="B26" s="225"/>
      <c r="C26" s="226"/>
      <c r="D26" s="62" t="s">
        <v>139</v>
      </c>
      <c r="E26" s="62" t="s">
        <v>166</v>
      </c>
    </row>
    <row r="27" spans="1:13" ht="46.8" x14ac:dyDescent="0.3">
      <c r="A27" s="54" t="s">
        <v>275</v>
      </c>
      <c r="B27" s="55" t="s">
        <v>135</v>
      </c>
      <c r="C27" s="63" t="s">
        <v>138</v>
      </c>
      <c r="D27" s="57"/>
      <c r="E27" s="56"/>
    </row>
    <row r="28" spans="1:13" ht="15.6" x14ac:dyDescent="0.3">
      <c r="A28" s="193" t="s">
        <v>257</v>
      </c>
      <c r="B28" s="104" t="s">
        <v>135</v>
      </c>
      <c r="C28" s="60"/>
      <c r="D28" s="57">
        <v>38</v>
      </c>
      <c r="E28" s="61">
        <f>C28*D28</f>
        <v>0</v>
      </c>
    </row>
    <row r="29" spans="1:13" ht="15.6" x14ac:dyDescent="0.3">
      <c r="A29" s="53" t="s">
        <v>271</v>
      </c>
      <c r="B29" s="104" t="s">
        <v>135</v>
      </c>
      <c r="C29" s="60">
        <v>8</v>
      </c>
      <c r="D29" s="57">
        <v>38</v>
      </c>
      <c r="E29" s="61">
        <f t="shared" ref="E29:E31" si="2">C29*D29</f>
        <v>304</v>
      </c>
      <c r="F29" s="92" t="s">
        <v>309</v>
      </c>
    </row>
    <row r="30" spans="1:13" ht="15.6" x14ac:dyDescent="0.3">
      <c r="A30" s="53" t="s">
        <v>215</v>
      </c>
      <c r="B30" s="104" t="s">
        <v>135</v>
      </c>
      <c r="C30" s="60">
        <v>8</v>
      </c>
      <c r="D30" s="57">
        <v>38</v>
      </c>
      <c r="E30" s="61">
        <f t="shared" si="2"/>
        <v>304</v>
      </c>
      <c r="F30" s="92" t="s">
        <v>309</v>
      </c>
    </row>
    <row r="31" spans="1:13" ht="15.6" x14ac:dyDescent="0.3">
      <c r="A31" s="53" t="s">
        <v>216</v>
      </c>
      <c r="B31" s="104" t="s">
        <v>135</v>
      </c>
      <c r="C31" s="60">
        <v>8</v>
      </c>
      <c r="D31" s="57">
        <v>38</v>
      </c>
      <c r="E31" s="61">
        <f t="shared" si="2"/>
        <v>304</v>
      </c>
      <c r="F31" s="92" t="s">
        <v>309</v>
      </c>
    </row>
    <row r="32" spans="1:13" ht="46.8" x14ac:dyDescent="0.3">
      <c r="A32" s="54" t="s">
        <v>198</v>
      </c>
      <c r="B32" s="55" t="s">
        <v>136</v>
      </c>
      <c r="C32" s="63" t="s">
        <v>138</v>
      </c>
      <c r="D32" s="57"/>
      <c r="E32" s="61"/>
    </row>
    <row r="33" spans="1:10" ht="15.6" x14ac:dyDescent="0.3">
      <c r="A33" s="107" t="s">
        <v>257</v>
      </c>
      <c r="B33" s="104" t="s">
        <v>136</v>
      </c>
      <c r="C33" s="60"/>
      <c r="D33" s="57">
        <v>44</v>
      </c>
      <c r="E33" s="61">
        <f t="shared" ref="E33:E36" si="3">C33*D33</f>
        <v>0</v>
      </c>
    </row>
    <row r="34" spans="1:10" ht="15.6" x14ac:dyDescent="0.3">
      <c r="A34" s="52" t="s">
        <v>271</v>
      </c>
      <c r="B34" s="104" t="s">
        <v>136</v>
      </c>
      <c r="C34" s="60">
        <v>6</v>
      </c>
      <c r="D34" s="57">
        <v>44</v>
      </c>
      <c r="E34" s="61">
        <f t="shared" si="3"/>
        <v>264</v>
      </c>
      <c r="F34" s="92" t="s">
        <v>310</v>
      </c>
    </row>
    <row r="35" spans="1:10" ht="15.6" x14ac:dyDescent="0.3">
      <c r="A35" s="52" t="s">
        <v>215</v>
      </c>
      <c r="B35" s="104" t="s">
        <v>136</v>
      </c>
      <c r="C35" s="60">
        <v>6</v>
      </c>
      <c r="D35" s="57">
        <v>44</v>
      </c>
      <c r="E35" s="61">
        <f t="shared" si="3"/>
        <v>264</v>
      </c>
      <c r="F35" s="92" t="s">
        <v>310</v>
      </c>
    </row>
    <row r="36" spans="1:10" ht="15.6" x14ac:dyDescent="0.3">
      <c r="A36" s="52" t="s">
        <v>216</v>
      </c>
      <c r="B36" s="104" t="s">
        <v>136</v>
      </c>
      <c r="C36" s="60">
        <v>10</v>
      </c>
      <c r="D36" s="57">
        <v>44</v>
      </c>
      <c r="E36" s="61">
        <f t="shared" si="3"/>
        <v>440</v>
      </c>
      <c r="F36" s="92" t="s">
        <v>314</v>
      </c>
    </row>
    <row r="37" spans="1:10" ht="31.2" x14ac:dyDescent="0.3">
      <c r="A37" s="163" t="s">
        <v>268</v>
      </c>
      <c r="B37" s="164" t="s">
        <v>206</v>
      </c>
      <c r="C37" s="164" t="s">
        <v>207</v>
      </c>
      <c r="D37" s="161"/>
      <c r="E37" s="162"/>
    </row>
    <row r="38" spans="1:10" ht="31.2" x14ac:dyDescent="0.3">
      <c r="A38" s="158" t="s">
        <v>265</v>
      </c>
      <c r="B38" s="194">
        <v>1</v>
      </c>
      <c r="C38" s="60">
        <v>6</v>
      </c>
      <c r="D38" s="57">
        <v>740</v>
      </c>
      <c r="E38" s="61">
        <f>C38*D38</f>
        <v>4440</v>
      </c>
      <c r="F38" s="92" t="s">
        <v>306</v>
      </c>
      <c r="H38" s="206" t="s">
        <v>316</v>
      </c>
    </row>
    <row r="39" spans="1:10" ht="15.6" x14ac:dyDescent="0.3">
      <c r="A39" s="220"/>
      <c r="B39" s="221"/>
      <c r="C39" s="222"/>
      <c r="D39" s="139"/>
      <c r="E39" s="140"/>
    </row>
    <row r="40" spans="1:10" ht="15.6" x14ac:dyDescent="0.3">
      <c r="A40" s="50"/>
      <c r="B40" s="215" t="s">
        <v>142</v>
      </c>
      <c r="C40" s="215"/>
      <c r="D40" s="215"/>
      <c r="E40" s="64">
        <f>SUM(E28:E38)</f>
        <v>6320</v>
      </c>
      <c r="G40" s="214"/>
      <c r="H40" s="214"/>
      <c r="I40" s="214"/>
      <c r="J40" s="214"/>
    </row>
    <row r="41" spans="1:10" ht="15.6" x14ac:dyDescent="0.3">
      <c r="A41" s="50"/>
      <c r="B41" s="215" t="s">
        <v>141</v>
      </c>
      <c r="C41" s="215"/>
      <c r="D41" s="215"/>
      <c r="E41" s="60">
        <v>5</v>
      </c>
      <c r="G41" s="127"/>
      <c r="H41" s="128"/>
      <c r="I41" s="129"/>
      <c r="J41" s="129"/>
    </row>
    <row r="42" spans="1:10" ht="15.6" x14ac:dyDescent="0.3">
      <c r="A42" s="50"/>
      <c r="B42" s="216" t="s">
        <v>143</v>
      </c>
      <c r="C42" s="216"/>
      <c r="D42" s="216"/>
      <c r="E42" s="141">
        <f>E40*E41</f>
        <v>31600</v>
      </c>
      <c r="G42" s="130"/>
      <c r="H42" s="131"/>
      <c r="I42" s="117"/>
      <c r="J42" s="117"/>
    </row>
    <row r="43" spans="1:10" ht="32.25" customHeight="1" x14ac:dyDescent="0.3">
      <c r="A43" s="50"/>
      <c r="B43" s="217" t="s">
        <v>293</v>
      </c>
      <c r="C43" s="218"/>
      <c r="D43" s="219"/>
      <c r="E43" s="202">
        <f>E42*1.15</f>
        <v>36340</v>
      </c>
      <c r="G43" s="130"/>
      <c r="H43" s="131"/>
      <c r="I43" s="117"/>
      <c r="J43" s="130"/>
    </row>
    <row r="44" spans="1:10" x14ac:dyDescent="0.3">
      <c r="G44" s="125"/>
      <c r="H44" s="126"/>
      <c r="I44" s="125"/>
      <c r="J44" s="125"/>
    </row>
    <row r="46" spans="1:10" ht="36" customHeight="1" x14ac:dyDescent="0.3">
      <c r="A46" s="113" t="s">
        <v>184</v>
      </c>
      <c r="B46" s="223" t="s">
        <v>301</v>
      </c>
      <c r="C46" s="223"/>
      <c r="D46" s="56"/>
      <c r="E46" s="56"/>
      <c r="F46" s="206" t="s">
        <v>320</v>
      </c>
    </row>
    <row r="47" spans="1:10" ht="31.2" x14ac:dyDescent="0.3">
      <c r="A47" s="224" t="s">
        <v>196</v>
      </c>
      <c r="B47" s="225"/>
      <c r="C47" s="226"/>
      <c r="D47" s="62" t="s">
        <v>139</v>
      </c>
      <c r="E47" s="62" t="s">
        <v>167</v>
      </c>
    </row>
    <row r="48" spans="1:10" ht="46.8" x14ac:dyDescent="0.3">
      <c r="A48" s="54" t="s">
        <v>275</v>
      </c>
      <c r="B48" s="55" t="s">
        <v>135</v>
      </c>
      <c r="C48" s="63" t="s">
        <v>138</v>
      </c>
      <c r="D48" s="57"/>
      <c r="E48" s="56"/>
    </row>
    <row r="49" spans="1:12" ht="15.6" x14ac:dyDescent="0.3">
      <c r="A49" s="193" t="s">
        <v>257</v>
      </c>
      <c r="B49" s="104" t="s">
        <v>135</v>
      </c>
      <c r="C49" s="60"/>
      <c r="D49" s="57">
        <v>38</v>
      </c>
      <c r="E49" s="61">
        <f>C49*D49</f>
        <v>0</v>
      </c>
    </row>
    <row r="50" spans="1:12" ht="15.6" x14ac:dyDescent="0.3">
      <c r="A50" s="53" t="s">
        <v>271</v>
      </c>
      <c r="B50" s="104" t="s">
        <v>135</v>
      </c>
      <c r="C50" s="60"/>
      <c r="D50" s="57">
        <v>38</v>
      </c>
      <c r="E50" s="61">
        <f t="shared" ref="E50:E52" si="4">C50*D50</f>
        <v>0</v>
      </c>
    </row>
    <row r="51" spans="1:12" ht="15.6" x14ac:dyDescent="0.3">
      <c r="A51" s="53" t="s">
        <v>215</v>
      </c>
      <c r="B51" s="104" t="s">
        <v>135</v>
      </c>
      <c r="C51" s="60"/>
      <c r="D51" s="57">
        <v>38</v>
      </c>
      <c r="E51" s="61">
        <f t="shared" si="4"/>
        <v>0</v>
      </c>
    </row>
    <row r="52" spans="1:12" ht="15.6" x14ac:dyDescent="0.3">
      <c r="A52" s="53" t="s">
        <v>216</v>
      </c>
      <c r="B52" s="104" t="s">
        <v>135</v>
      </c>
      <c r="C52" s="60"/>
      <c r="D52" s="57">
        <v>38</v>
      </c>
      <c r="E52" s="61">
        <f t="shared" si="4"/>
        <v>0</v>
      </c>
    </row>
    <row r="53" spans="1:12" ht="46.8" x14ac:dyDescent="0.3">
      <c r="A53" s="54" t="s">
        <v>198</v>
      </c>
      <c r="B53" s="55" t="s">
        <v>136</v>
      </c>
      <c r="C53" s="63" t="s">
        <v>138</v>
      </c>
      <c r="D53" s="57"/>
      <c r="E53" s="61"/>
    </row>
    <row r="54" spans="1:12" ht="15.6" x14ac:dyDescent="0.3">
      <c r="A54" s="193" t="s">
        <v>257</v>
      </c>
      <c r="B54" s="104" t="s">
        <v>136</v>
      </c>
      <c r="C54" s="60">
        <v>8</v>
      </c>
      <c r="D54" s="57">
        <v>44</v>
      </c>
      <c r="E54" s="61">
        <f t="shared" ref="E54:E57" si="5">C54*D54</f>
        <v>352</v>
      </c>
      <c r="F54" s="92" t="s">
        <v>313</v>
      </c>
    </row>
    <row r="55" spans="1:12" ht="15.6" x14ac:dyDescent="0.3">
      <c r="A55" s="53" t="s">
        <v>271</v>
      </c>
      <c r="B55" s="104" t="s">
        <v>136</v>
      </c>
      <c r="C55" s="60">
        <v>8</v>
      </c>
      <c r="D55" s="57">
        <v>44</v>
      </c>
      <c r="E55" s="61">
        <f t="shared" si="5"/>
        <v>352</v>
      </c>
      <c r="F55" s="92" t="s">
        <v>313</v>
      </c>
    </row>
    <row r="56" spans="1:12" ht="15.6" x14ac:dyDescent="0.3">
      <c r="A56" s="53" t="s">
        <v>215</v>
      </c>
      <c r="B56" s="104" t="s">
        <v>136</v>
      </c>
      <c r="C56" s="60"/>
      <c r="D56" s="57">
        <v>44</v>
      </c>
      <c r="E56" s="61">
        <f t="shared" si="5"/>
        <v>0</v>
      </c>
      <c r="F56" s="92"/>
    </row>
    <row r="57" spans="1:12" ht="15.6" x14ac:dyDescent="0.3">
      <c r="A57" s="53" t="s">
        <v>216</v>
      </c>
      <c r="B57" s="104" t="s">
        <v>136</v>
      </c>
      <c r="C57" s="60">
        <v>8</v>
      </c>
      <c r="D57" s="57">
        <v>44</v>
      </c>
      <c r="E57" s="61">
        <f t="shared" si="5"/>
        <v>352</v>
      </c>
      <c r="F57" s="92" t="s">
        <v>313</v>
      </c>
    </row>
    <row r="58" spans="1:12" ht="31.2" x14ac:dyDescent="0.3">
      <c r="A58" s="163" t="s">
        <v>268</v>
      </c>
      <c r="B58" s="164" t="s">
        <v>206</v>
      </c>
      <c r="C58" s="164" t="s">
        <v>207</v>
      </c>
      <c r="D58" s="161"/>
      <c r="E58" s="162"/>
    </row>
    <row r="59" spans="1:12" ht="31.2" x14ac:dyDescent="0.3">
      <c r="A59" s="158" t="s">
        <v>266</v>
      </c>
      <c r="B59" s="194">
        <v>1</v>
      </c>
      <c r="C59" s="60">
        <v>6</v>
      </c>
      <c r="D59" s="57">
        <v>740</v>
      </c>
      <c r="E59" s="61">
        <f>C59*D59</f>
        <v>4440</v>
      </c>
      <c r="F59" s="92" t="s">
        <v>306</v>
      </c>
      <c r="H59" s="206" t="s">
        <v>316</v>
      </c>
      <c r="I59" s="206"/>
      <c r="J59" s="206"/>
      <c r="K59" s="206"/>
      <c r="L59" s="206"/>
    </row>
    <row r="60" spans="1:12" ht="15.6" x14ac:dyDescent="0.3">
      <c r="A60" s="220"/>
      <c r="B60" s="221"/>
      <c r="C60" s="222"/>
      <c r="D60" s="139"/>
      <c r="E60" s="140"/>
    </row>
    <row r="61" spans="1:12" ht="15.6" x14ac:dyDescent="0.3">
      <c r="A61" s="50"/>
      <c r="B61" s="215" t="s">
        <v>142</v>
      </c>
      <c r="C61" s="215"/>
      <c r="D61" s="215"/>
      <c r="E61" s="64">
        <f>SUM(E49:E59)</f>
        <v>5496</v>
      </c>
      <c r="G61" s="214"/>
      <c r="H61" s="214"/>
      <c r="I61" s="214"/>
      <c r="J61" s="214"/>
    </row>
    <row r="62" spans="1:12" ht="15.6" x14ac:dyDescent="0.3">
      <c r="A62" s="50"/>
      <c r="B62" s="215" t="s">
        <v>141</v>
      </c>
      <c r="C62" s="215"/>
      <c r="D62" s="215"/>
      <c r="E62" s="60">
        <v>5</v>
      </c>
      <c r="G62" s="127"/>
      <c r="H62" s="128"/>
      <c r="I62" s="128"/>
      <c r="J62" s="128"/>
    </row>
    <row r="63" spans="1:12" ht="15.6" x14ac:dyDescent="0.3">
      <c r="A63" s="50"/>
      <c r="B63" s="216" t="s">
        <v>143</v>
      </c>
      <c r="C63" s="216"/>
      <c r="D63" s="216"/>
      <c r="E63" s="141">
        <f>E61*E62</f>
        <v>27480</v>
      </c>
      <c r="G63" s="130"/>
      <c r="H63" s="131"/>
      <c r="I63" s="131"/>
      <c r="J63" s="131"/>
    </row>
    <row r="64" spans="1:12" ht="32.25" customHeight="1" x14ac:dyDescent="0.3">
      <c r="A64" s="50"/>
      <c r="B64" s="217" t="s">
        <v>293</v>
      </c>
      <c r="C64" s="218"/>
      <c r="D64" s="219"/>
      <c r="E64" s="201">
        <f>E63*1.15</f>
        <v>31601.999999999996</v>
      </c>
      <c r="G64" s="130"/>
      <c r="H64" s="131"/>
      <c r="I64" s="131"/>
      <c r="J64" s="130"/>
    </row>
    <row r="65" spans="1:9" x14ac:dyDescent="0.3">
      <c r="I65" s="93"/>
    </row>
    <row r="68" spans="1:9" ht="36.75" customHeight="1" x14ac:dyDescent="0.3">
      <c r="A68" s="113" t="s">
        <v>184</v>
      </c>
      <c r="B68" s="223" t="s">
        <v>302</v>
      </c>
      <c r="C68" s="223"/>
      <c r="D68" s="56"/>
      <c r="E68" s="56"/>
      <c r="F68" s="206" t="s">
        <v>321</v>
      </c>
    </row>
    <row r="69" spans="1:9" ht="31.2" x14ac:dyDescent="0.3">
      <c r="A69" s="224" t="s">
        <v>196</v>
      </c>
      <c r="B69" s="225"/>
      <c r="C69" s="226"/>
      <c r="D69" s="62" t="s">
        <v>139</v>
      </c>
      <c r="E69" s="62" t="s">
        <v>167</v>
      </c>
      <c r="F69" s="206" t="s">
        <v>322</v>
      </c>
    </row>
    <row r="70" spans="1:9" ht="46.8" x14ac:dyDescent="0.3">
      <c r="A70" s="54" t="s">
        <v>275</v>
      </c>
      <c r="B70" s="55" t="s">
        <v>135</v>
      </c>
      <c r="C70" s="63" t="s">
        <v>138</v>
      </c>
      <c r="D70" s="57"/>
      <c r="E70" s="56"/>
    </row>
    <row r="71" spans="1:9" ht="15.6" x14ac:dyDescent="0.3">
      <c r="A71" s="193" t="s">
        <v>257</v>
      </c>
      <c r="B71" s="104" t="s">
        <v>135</v>
      </c>
      <c r="C71" s="106"/>
      <c r="D71" s="57">
        <v>38</v>
      </c>
      <c r="E71" s="61">
        <f>C71*D71</f>
        <v>0</v>
      </c>
    </row>
    <row r="72" spans="1:9" ht="15.6" x14ac:dyDescent="0.3">
      <c r="A72" s="53" t="s">
        <v>271</v>
      </c>
      <c r="B72" s="104" t="s">
        <v>135</v>
      </c>
      <c r="C72" s="106"/>
      <c r="D72" s="57">
        <v>38</v>
      </c>
      <c r="E72" s="61">
        <f t="shared" ref="E72:E74" si="6">C72*D72</f>
        <v>0</v>
      </c>
    </row>
    <row r="73" spans="1:9" ht="15.6" x14ac:dyDescent="0.3">
      <c r="A73" s="53" t="s">
        <v>215</v>
      </c>
      <c r="B73" s="104" t="s">
        <v>135</v>
      </c>
      <c r="C73" s="106"/>
      <c r="D73" s="57">
        <v>38</v>
      </c>
      <c r="E73" s="61">
        <f t="shared" si="6"/>
        <v>0</v>
      </c>
    </row>
    <row r="74" spans="1:9" ht="15.6" x14ac:dyDescent="0.3">
      <c r="A74" s="53" t="s">
        <v>216</v>
      </c>
      <c r="B74" s="104" t="s">
        <v>135</v>
      </c>
      <c r="C74" s="106"/>
      <c r="D74" s="57">
        <v>38</v>
      </c>
      <c r="E74" s="61">
        <f t="shared" si="6"/>
        <v>0</v>
      </c>
    </row>
    <row r="75" spans="1:9" ht="46.8" x14ac:dyDescent="0.3">
      <c r="A75" s="54" t="s">
        <v>198</v>
      </c>
      <c r="B75" s="55" t="s">
        <v>136</v>
      </c>
      <c r="C75" s="63" t="s">
        <v>138</v>
      </c>
      <c r="D75" s="57"/>
      <c r="E75" s="61"/>
    </row>
    <row r="76" spans="1:9" ht="15.6" x14ac:dyDescent="0.3">
      <c r="A76" s="193" t="s">
        <v>257</v>
      </c>
      <c r="B76" s="104" t="s">
        <v>136</v>
      </c>
      <c r="C76" s="106">
        <v>10</v>
      </c>
      <c r="D76" s="57">
        <v>44</v>
      </c>
      <c r="E76" s="61">
        <f t="shared" ref="E76:E79" si="7">C76*D76</f>
        <v>440</v>
      </c>
      <c r="F76" s="92" t="s">
        <v>314</v>
      </c>
    </row>
    <row r="77" spans="1:9" ht="15.6" x14ac:dyDescent="0.3">
      <c r="A77" s="53" t="s">
        <v>271</v>
      </c>
      <c r="B77" s="104" t="s">
        <v>136</v>
      </c>
      <c r="C77" s="106">
        <v>10</v>
      </c>
      <c r="D77" s="57">
        <v>44</v>
      </c>
      <c r="E77" s="61">
        <f t="shared" si="7"/>
        <v>440</v>
      </c>
      <c r="F77" s="92" t="s">
        <v>314</v>
      </c>
    </row>
    <row r="78" spans="1:9" ht="15.6" x14ac:dyDescent="0.3">
      <c r="A78" s="53" t="s">
        <v>215</v>
      </c>
      <c r="B78" s="104" t="s">
        <v>136</v>
      </c>
      <c r="C78" s="106">
        <v>6</v>
      </c>
      <c r="D78" s="57">
        <v>44</v>
      </c>
      <c r="E78" s="61">
        <f t="shared" si="7"/>
        <v>264</v>
      </c>
      <c r="F78" s="92" t="s">
        <v>310</v>
      </c>
    </row>
    <row r="79" spans="1:9" ht="15.6" x14ac:dyDescent="0.3">
      <c r="A79" s="53" t="s">
        <v>217</v>
      </c>
      <c r="B79" s="104" t="s">
        <v>136</v>
      </c>
      <c r="C79" s="106">
        <v>8</v>
      </c>
      <c r="D79" s="57">
        <v>44</v>
      </c>
      <c r="E79" s="61">
        <f t="shared" si="7"/>
        <v>352</v>
      </c>
      <c r="F79" s="92" t="s">
        <v>315</v>
      </c>
    </row>
    <row r="80" spans="1:9" ht="31.2" x14ac:dyDescent="0.3">
      <c r="A80" s="163" t="s">
        <v>268</v>
      </c>
      <c r="B80" s="164" t="s">
        <v>206</v>
      </c>
      <c r="C80" s="164" t="s">
        <v>207</v>
      </c>
      <c r="D80" s="161"/>
      <c r="E80" s="162"/>
    </row>
    <row r="81" spans="1:11" ht="31.2" x14ac:dyDescent="0.3">
      <c r="A81" s="158" t="s">
        <v>267</v>
      </c>
      <c r="B81" s="180"/>
      <c r="C81" s="179"/>
      <c r="D81" s="57">
        <v>740</v>
      </c>
      <c r="E81" s="61">
        <f>C81*D81</f>
        <v>0</v>
      </c>
    </row>
    <row r="82" spans="1:11" ht="15.6" x14ac:dyDescent="0.3">
      <c r="A82" s="220"/>
      <c r="B82" s="221"/>
      <c r="C82" s="222"/>
      <c r="D82" s="139"/>
      <c r="E82" s="140"/>
      <c r="F82" s="209">
        <f>E76+E78</f>
        <v>704</v>
      </c>
      <c r="G82" s="206" t="s">
        <v>323</v>
      </c>
    </row>
    <row r="83" spans="1:11" ht="15.6" x14ac:dyDescent="0.3">
      <c r="A83" s="50"/>
      <c r="B83" s="215" t="s">
        <v>142</v>
      </c>
      <c r="C83" s="215"/>
      <c r="D83" s="215"/>
      <c r="E83" s="64">
        <f>SUM(E71:E81)</f>
        <v>1496</v>
      </c>
      <c r="F83" s="209">
        <f>E77+E79</f>
        <v>792</v>
      </c>
      <c r="G83" s="206" t="s">
        <v>348</v>
      </c>
      <c r="H83" s="128"/>
      <c r="I83" s="128"/>
      <c r="J83" s="128"/>
    </row>
    <row r="84" spans="1:11" ht="15.6" x14ac:dyDescent="0.3">
      <c r="A84" s="50"/>
      <c r="B84" s="215" t="s">
        <v>141</v>
      </c>
      <c r="C84" s="215"/>
      <c r="D84" s="215"/>
      <c r="E84" s="60">
        <v>5</v>
      </c>
      <c r="F84" s="210">
        <f>F82*5*1.15</f>
        <v>4047.9999999999995</v>
      </c>
      <c r="G84" s="206" t="s">
        <v>324</v>
      </c>
      <c r="H84" s="131"/>
      <c r="I84" s="131"/>
      <c r="J84" s="131"/>
    </row>
    <row r="85" spans="1:11" ht="15.6" x14ac:dyDescent="0.3">
      <c r="A85" s="50"/>
      <c r="B85" s="216" t="s">
        <v>143</v>
      </c>
      <c r="C85" s="216"/>
      <c r="D85" s="216"/>
      <c r="E85" s="141">
        <f>E83*E84</f>
        <v>7480</v>
      </c>
      <c r="F85" s="210">
        <f>F83*5*1.15</f>
        <v>4554</v>
      </c>
      <c r="G85" s="206" t="s">
        <v>325</v>
      </c>
      <c r="H85" s="131"/>
      <c r="I85" s="131"/>
      <c r="J85" s="130"/>
    </row>
    <row r="86" spans="1:11" ht="36" customHeight="1" x14ac:dyDescent="0.3">
      <c r="A86" s="50"/>
      <c r="B86" s="217" t="s">
        <v>293</v>
      </c>
      <c r="C86" s="218"/>
      <c r="D86" s="219"/>
      <c r="E86" s="201">
        <f>E85*1.15</f>
        <v>8602</v>
      </c>
      <c r="G86" s="132"/>
      <c r="H86" s="132"/>
      <c r="I86" s="132"/>
      <c r="J86" s="133"/>
    </row>
    <row r="88" spans="1:11" x14ac:dyDescent="0.3">
      <c r="A88" s="122" t="s">
        <v>183</v>
      </c>
    </row>
    <row r="89" spans="1:11" x14ac:dyDescent="0.3">
      <c r="A89" s="150" t="s">
        <v>243</v>
      </c>
    </row>
    <row r="90" spans="1:11" x14ac:dyDescent="0.3">
      <c r="A90" s="181"/>
      <c r="B90" s="125"/>
      <c r="C90" s="125"/>
      <c r="D90" s="182"/>
      <c r="E90" s="182"/>
      <c r="F90" s="125"/>
      <c r="G90" s="125"/>
      <c r="H90" s="125"/>
      <c r="I90" s="125"/>
      <c r="J90" s="125"/>
      <c r="K90" s="125"/>
    </row>
  </sheetData>
  <mergeCells count="31">
    <mergeCell ref="B64:D64"/>
    <mergeCell ref="B61:D61"/>
    <mergeCell ref="B85:D85"/>
    <mergeCell ref="B86:D86"/>
    <mergeCell ref="B68:C68"/>
    <mergeCell ref="A69:C69"/>
    <mergeCell ref="A82:C82"/>
    <mergeCell ref="B83:D83"/>
    <mergeCell ref="B84:D84"/>
    <mergeCell ref="G6:J6"/>
    <mergeCell ref="B22:D22"/>
    <mergeCell ref="B21:D21"/>
    <mergeCell ref="A1:E1"/>
    <mergeCell ref="B4:C4"/>
    <mergeCell ref="A5:C5"/>
    <mergeCell ref="B19:D19"/>
    <mergeCell ref="B20:D20"/>
    <mergeCell ref="G40:J40"/>
    <mergeCell ref="B46:C46"/>
    <mergeCell ref="A47:C47"/>
    <mergeCell ref="B25:C25"/>
    <mergeCell ref="A26:C26"/>
    <mergeCell ref="A39:C39"/>
    <mergeCell ref="B40:D40"/>
    <mergeCell ref="B41:D41"/>
    <mergeCell ref="G61:J61"/>
    <mergeCell ref="B62:D62"/>
    <mergeCell ref="B63:D63"/>
    <mergeCell ref="B42:D42"/>
    <mergeCell ref="B43:D43"/>
    <mergeCell ref="A60:C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5649-F017-429D-B150-15272723A54F}">
  <dimension ref="A1:N30"/>
  <sheetViews>
    <sheetView topLeftCell="B17" zoomScale="120" zoomScaleNormal="120" workbookViewId="0">
      <selection activeCell="F26" sqref="F26"/>
    </sheetView>
  </sheetViews>
  <sheetFormatPr defaultRowHeight="14.4" x14ac:dyDescent="0.3"/>
  <cols>
    <col min="1" max="1" width="56" customWidth="1"/>
    <col min="2" max="2" width="15.6640625" customWidth="1"/>
    <col min="3" max="3" width="19" customWidth="1"/>
    <col min="4" max="4" width="20.6640625" style="58" customWidth="1"/>
    <col min="5" max="5" width="16.6640625" style="58" customWidth="1"/>
    <col min="6" max="6" width="17.33203125" customWidth="1"/>
    <col min="7" max="7" width="12.44140625" customWidth="1"/>
    <col min="8" max="8" width="10.88671875" customWidth="1"/>
    <col min="9" max="9" width="10" customWidth="1"/>
    <col min="10" max="10" width="11.5546875" customWidth="1"/>
  </cols>
  <sheetData>
    <row r="1" spans="1:7" ht="65.25" customHeight="1" x14ac:dyDescent="0.3">
      <c r="A1" s="229" t="s">
        <v>276</v>
      </c>
      <c r="B1" s="229"/>
      <c r="C1" s="229"/>
      <c r="D1" s="229"/>
      <c r="E1" s="229"/>
      <c r="F1" s="50"/>
      <c r="G1" s="50"/>
    </row>
    <row r="2" spans="1:7" ht="15.6" x14ac:dyDescent="0.3">
      <c r="A2" s="59" t="s">
        <v>140</v>
      </c>
      <c r="B2" s="59"/>
      <c r="C2" s="50"/>
      <c r="D2" s="56"/>
      <c r="E2" s="56"/>
    </row>
    <row r="3" spans="1:7" ht="15.6" x14ac:dyDescent="0.3">
      <c r="A3" s="59"/>
      <c r="B3" s="59"/>
      <c r="C3" s="50"/>
      <c r="D3" s="56"/>
      <c r="E3" s="56"/>
    </row>
    <row r="4" spans="1:7" ht="43.5" customHeight="1" x14ac:dyDescent="0.3">
      <c r="A4" s="154" t="s">
        <v>221</v>
      </c>
      <c r="B4" s="235" t="s">
        <v>163</v>
      </c>
      <c r="C4" s="235"/>
      <c r="D4" s="50"/>
      <c r="E4" s="50"/>
    </row>
    <row r="5" spans="1:7" ht="31.2" x14ac:dyDescent="0.3">
      <c r="A5" s="54"/>
      <c r="B5" s="69" t="s">
        <v>7</v>
      </c>
      <c r="C5" s="72" t="s">
        <v>146</v>
      </c>
      <c r="D5" s="50"/>
      <c r="E5" s="50"/>
    </row>
    <row r="6" spans="1:7" ht="31.2" x14ac:dyDescent="0.3">
      <c r="A6" s="108" t="s">
        <v>203</v>
      </c>
      <c r="B6" s="207">
        <v>3</v>
      </c>
      <c r="C6" s="73">
        <v>3</v>
      </c>
      <c r="D6" s="91" t="s">
        <v>317</v>
      </c>
      <c r="E6" s="50"/>
    </row>
    <row r="7" spans="1:7" ht="15.6" x14ac:dyDescent="0.3">
      <c r="A7" s="152" t="s">
        <v>219</v>
      </c>
      <c r="B7" s="207">
        <v>18</v>
      </c>
      <c r="C7" s="213">
        <v>18</v>
      </c>
      <c r="D7" s="91"/>
      <c r="E7" s="50"/>
    </row>
    <row r="8" spans="1:7" ht="15.6" x14ac:dyDescent="0.3">
      <c r="A8" s="151" t="s">
        <v>255</v>
      </c>
      <c r="B8" s="60">
        <v>27</v>
      </c>
      <c r="C8" s="74">
        <v>22</v>
      </c>
      <c r="D8" s="50"/>
      <c r="E8" s="50"/>
    </row>
    <row r="9" spans="1:7" ht="15.6" x14ac:dyDescent="0.3">
      <c r="A9" s="151" t="s">
        <v>256</v>
      </c>
      <c r="B9" s="60"/>
      <c r="C9" s="60"/>
      <c r="D9" s="50"/>
      <c r="E9" s="50"/>
    </row>
    <row r="10" spans="1:7" ht="15.6" x14ac:dyDescent="0.3">
      <c r="A10" s="151" t="s">
        <v>220</v>
      </c>
      <c r="B10" s="60"/>
      <c r="C10" s="60"/>
      <c r="D10" s="50"/>
      <c r="E10" s="50"/>
    </row>
    <row r="11" spans="1:7" ht="46.8" x14ac:dyDescent="0.3">
      <c r="A11" s="153" t="s">
        <v>222</v>
      </c>
      <c r="B11" s="60">
        <v>37</v>
      </c>
      <c r="C11" s="60">
        <v>37</v>
      </c>
      <c r="D11" s="50"/>
      <c r="E11" s="50"/>
    </row>
    <row r="12" spans="1:7" ht="31.2" x14ac:dyDescent="0.3">
      <c r="A12" s="153" t="s">
        <v>223</v>
      </c>
      <c r="B12" s="60">
        <v>36</v>
      </c>
      <c r="C12" s="60">
        <v>36</v>
      </c>
      <c r="D12" s="50"/>
      <c r="E12" s="50"/>
    </row>
    <row r="13" spans="1:7" ht="15.6" x14ac:dyDescent="0.3">
      <c r="A13" s="54" t="s">
        <v>199</v>
      </c>
      <c r="B13" s="110">
        <f>SUM(B6:B12)</f>
        <v>121</v>
      </c>
      <c r="C13" s="74">
        <f>SUM(C6:C12)</f>
        <v>116</v>
      </c>
      <c r="D13" s="50"/>
      <c r="E13" s="50"/>
    </row>
    <row r="14" spans="1:7" ht="33" customHeight="1" x14ac:dyDescent="0.3">
      <c r="A14" s="236" t="s">
        <v>185</v>
      </c>
      <c r="B14" s="237"/>
      <c r="C14" s="238"/>
      <c r="D14" s="242" t="s">
        <v>186</v>
      </c>
      <c r="E14" s="242" t="s">
        <v>147</v>
      </c>
      <c r="F14" s="50"/>
      <c r="G14" s="50"/>
    </row>
    <row r="15" spans="1:7" ht="46.5" customHeight="1" x14ac:dyDescent="0.3">
      <c r="A15" s="197"/>
      <c r="B15" s="199" t="s">
        <v>273</v>
      </c>
      <c r="C15" s="200" t="s">
        <v>274</v>
      </c>
      <c r="D15" s="243"/>
      <c r="E15" s="243"/>
      <c r="F15" s="50"/>
      <c r="G15" s="50"/>
    </row>
    <row r="16" spans="1:7" ht="48" customHeight="1" x14ac:dyDescent="0.3">
      <c r="A16" s="198" t="s">
        <v>272</v>
      </c>
      <c r="B16" s="137">
        <v>5</v>
      </c>
      <c r="C16" s="138">
        <v>16</v>
      </c>
      <c r="D16" s="134">
        <v>30</v>
      </c>
      <c r="E16" s="61">
        <f>B16*C16*D16</f>
        <v>2400</v>
      </c>
      <c r="F16" s="91" t="s">
        <v>329</v>
      </c>
      <c r="G16" s="50"/>
    </row>
    <row r="17" spans="1:14" ht="47.25" customHeight="1" x14ac:dyDescent="0.3">
      <c r="A17" s="239" t="s">
        <v>200</v>
      </c>
      <c r="B17" s="240"/>
      <c r="C17" s="241"/>
      <c r="D17" s="57"/>
      <c r="E17" s="61"/>
      <c r="F17" s="91"/>
      <c r="G17" s="50"/>
    </row>
    <row r="18" spans="1:14" ht="31.2" x14ac:dyDescent="0.3">
      <c r="A18" s="107" t="s">
        <v>187</v>
      </c>
      <c r="B18" s="137">
        <v>11</v>
      </c>
      <c r="C18" s="138">
        <v>4</v>
      </c>
      <c r="D18" s="134">
        <v>30</v>
      </c>
      <c r="E18" s="61">
        <f>B18*C18*D18</f>
        <v>1320</v>
      </c>
      <c r="F18" s="91" t="s">
        <v>330</v>
      </c>
      <c r="G18" s="50"/>
    </row>
    <row r="19" spans="1:14" ht="33" customHeight="1" x14ac:dyDescent="0.3">
      <c r="A19" s="239" t="s">
        <v>201</v>
      </c>
      <c r="B19" s="240"/>
      <c r="C19" s="241"/>
      <c r="D19" s="57"/>
      <c r="E19" s="61"/>
      <c r="F19" s="50"/>
      <c r="G19" s="50"/>
    </row>
    <row r="20" spans="1:14" ht="42" customHeight="1" x14ac:dyDescent="0.3">
      <c r="A20" s="107" t="s">
        <v>187</v>
      </c>
      <c r="B20" s="137">
        <v>11</v>
      </c>
      <c r="C20" s="138">
        <v>8</v>
      </c>
      <c r="D20" s="134">
        <v>30</v>
      </c>
      <c r="E20" s="61">
        <f>B20*C20*D20</f>
        <v>2640</v>
      </c>
      <c r="F20" s="91" t="s">
        <v>331</v>
      </c>
      <c r="G20" s="50"/>
    </row>
    <row r="21" spans="1:14" ht="15.6" x14ac:dyDescent="0.3">
      <c r="A21" s="75"/>
      <c r="B21" s="76"/>
      <c r="C21" s="77"/>
      <c r="D21" s="57"/>
      <c r="E21" s="61"/>
      <c r="F21" s="50"/>
      <c r="G21" s="50"/>
    </row>
    <row r="22" spans="1:14" ht="15.6" x14ac:dyDescent="0.3">
      <c r="A22" s="71"/>
      <c r="E22" s="61"/>
      <c r="F22" s="50"/>
      <c r="G22" s="50"/>
    </row>
    <row r="23" spans="1:14" ht="27.75" customHeight="1" x14ac:dyDescent="0.3">
      <c r="A23" s="50"/>
      <c r="B23" s="233" t="s">
        <v>202</v>
      </c>
      <c r="C23" s="233"/>
      <c r="D23" s="233"/>
      <c r="E23" s="64">
        <f>E16+E18+E20</f>
        <v>6360</v>
      </c>
      <c r="G23" s="66" t="s">
        <v>145</v>
      </c>
      <c r="H23" s="67"/>
      <c r="I23" s="67"/>
      <c r="J23" s="67"/>
    </row>
    <row r="24" spans="1:14" ht="15.6" x14ac:dyDescent="0.3">
      <c r="A24" s="50"/>
      <c r="B24" s="215" t="s">
        <v>141</v>
      </c>
      <c r="C24" s="234"/>
      <c r="D24" s="234"/>
      <c r="E24" s="60">
        <v>1</v>
      </c>
      <c r="G24" s="68" t="s">
        <v>161</v>
      </c>
      <c r="H24" s="69" t="s">
        <v>168</v>
      </c>
      <c r="I24" s="69" t="s">
        <v>169</v>
      </c>
      <c r="J24" s="69" t="s">
        <v>165</v>
      </c>
    </row>
    <row r="25" spans="1:14" ht="15.6" x14ac:dyDescent="0.3">
      <c r="A25" s="50"/>
      <c r="B25" s="215" t="s">
        <v>153</v>
      </c>
      <c r="C25" s="215"/>
      <c r="D25" s="215"/>
      <c r="E25" s="135">
        <f>E23*E24</f>
        <v>6360</v>
      </c>
      <c r="F25" s="50"/>
      <c r="G25" s="70">
        <v>0</v>
      </c>
      <c r="H25" s="70">
        <v>0</v>
      </c>
      <c r="I25" s="70">
        <v>0</v>
      </c>
      <c r="J25" s="109">
        <f>E26</f>
        <v>7313.9999999999991</v>
      </c>
    </row>
    <row r="26" spans="1:14" ht="15.6" x14ac:dyDescent="0.3">
      <c r="A26" s="50"/>
      <c r="B26" s="230" t="s">
        <v>294</v>
      </c>
      <c r="C26" s="231"/>
      <c r="D26" s="232"/>
      <c r="E26" s="204">
        <f>E25*1.15</f>
        <v>7313.9999999999991</v>
      </c>
      <c r="F26" s="206" t="s">
        <v>345</v>
      </c>
      <c r="G26" s="50"/>
      <c r="J26" s="210">
        <f>E16*1.15</f>
        <v>2760</v>
      </c>
      <c r="K26" s="206"/>
      <c r="L26" s="206"/>
      <c r="M26" s="206"/>
      <c r="N26" s="206"/>
    </row>
    <row r="27" spans="1:14" ht="15.6" x14ac:dyDescent="0.3">
      <c r="A27" s="50"/>
      <c r="F27" s="206" t="s">
        <v>346</v>
      </c>
      <c r="G27" s="50"/>
      <c r="J27" s="210">
        <f>(E18+E20)*1.15</f>
        <v>4554</v>
      </c>
      <c r="K27" s="206"/>
      <c r="L27" s="206"/>
      <c r="M27" s="206"/>
      <c r="N27" s="206"/>
    </row>
    <row r="30" spans="1:14" x14ac:dyDescent="0.3">
      <c r="A30" s="122" t="s">
        <v>258</v>
      </c>
      <c r="B30" s="33"/>
      <c r="C30" s="33"/>
      <c r="D30" s="157"/>
      <c r="E30" s="157"/>
      <c r="F30" s="33"/>
      <c r="G30" s="33"/>
      <c r="H30" s="33"/>
    </row>
  </sheetData>
  <mergeCells count="11">
    <mergeCell ref="B26:D26"/>
    <mergeCell ref="B23:D23"/>
    <mergeCell ref="B24:D24"/>
    <mergeCell ref="B25:D25"/>
    <mergeCell ref="A1:E1"/>
    <mergeCell ref="B4:C4"/>
    <mergeCell ref="A14:C14"/>
    <mergeCell ref="A17:C17"/>
    <mergeCell ref="A19:C19"/>
    <mergeCell ref="E14:E15"/>
    <mergeCell ref="D14:D15"/>
  </mergeCells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8C8AB-8852-451D-BAEB-49C9E755BE42}">
  <dimension ref="A1:K56"/>
  <sheetViews>
    <sheetView topLeftCell="A4" zoomScale="120" zoomScaleNormal="120" workbookViewId="0">
      <selection activeCell="G47" sqref="G47"/>
    </sheetView>
  </sheetViews>
  <sheetFormatPr defaultRowHeight="14.4" x14ac:dyDescent="0.3"/>
  <cols>
    <col min="1" max="1" width="62.33203125" customWidth="1"/>
    <col min="2" max="2" width="18.33203125" customWidth="1"/>
    <col min="3" max="3" width="17.109375" customWidth="1"/>
    <col min="4" max="4" width="20.6640625" style="58" customWidth="1"/>
    <col min="5" max="5" width="17.6640625" style="58" customWidth="1"/>
    <col min="6" max="6" width="17.33203125" customWidth="1"/>
    <col min="7" max="7" width="12.44140625" customWidth="1"/>
    <col min="8" max="8" width="10.88671875" customWidth="1"/>
    <col min="9" max="9" width="11.33203125" customWidth="1"/>
    <col min="10" max="10" width="11.5546875" customWidth="1"/>
  </cols>
  <sheetData>
    <row r="1" spans="1:11" ht="35.25" customHeight="1" x14ac:dyDescent="0.3">
      <c r="A1" s="258" t="s">
        <v>204</v>
      </c>
      <c r="B1" s="258"/>
      <c r="C1" s="258"/>
      <c r="D1" s="258"/>
      <c r="E1" s="258"/>
      <c r="F1" s="50"/>
      <c r="G1" s="50"/>
    </row>
    <row r="2" spans="1:11" ht="15.6" x14ac:dyDescent="0.3">
      <c r="A2" s="59" t="s">
        <v>140</v>
      </c>
      <c r="B2" s="59"/>
      <c r="C2" s="50"/>
      <c r="D2" s="56"/>
      <c r="E2" s="56"/>
    </row>
    <row r="3" spans="1:11" ht="15.6" x14ac:dyDescent="0.3">
      <c r="A3" s="59"/>
      <c r="B3" s="59"/>
      <c r="C3" s="50"/>
      <c r="D3" s="56"/>
      <c r="E3" s="56"/>
    </row>
    <row r="4" spans="1:11" ht="31.2" x14ac:dyDescent="0.3">
      <c r="A4" s="113" t="s">
        <v>184</v>
      </c>
      <c r="B4" s="223" t="s">
        <v>297</v>
      </c>
      <c r="C4" s="223"/>
      <c r="D4" s="56"/>
      <c r="E4" s="211"/>
    </row>
    <row r="5" spans="1:11" ht="53.25" customHeight="1" x14ac:dyDescent="0.3">
      <c r="A5" s="252" t="s">
        <v>214</v>
      </c>
      <c r="B5" s="253"/>
      <c r="C5" s="254"/>
      <c r="D5" s="149" t="s">
        <v>139</v>
      </c>
      <c r="E5" s="149" t="s">
        <v>166</v>
      </c>
    </row>
    <row r="6" spans="1:11" ht="57.6" x14ac:dyDescent="0.3">
      <c r="A6" s="153" t="s">
        <v>210</v>
      </c>
      <c r="B6" s="169" t="s">
        <v>277</v>
      </c>
      <c r="C6" s="63" t="s">
        <v>138</v>
      </c>
      <c r="D6" s="57"/>
      <c r="E6" s="56"/>
      <c r="F6" s="50"/>
      <c r="G6" s="50"/>
    </row>
    <row r="7" spans="1:11" ht="46.8" x14ac:dyDescent="0.3">
      <c r="A7" s="52" t="s">
        <v>279</v>
      </c>
      <c r="B7" s="168" t="s">
        <v>278</v>
      </c>
      <c r="C7" s="60">
        <v>20</v>
      </c>
      <c r="D7" s="57">
        <v>38</v>
      </c>
      <c r="E7" s="61">
        <f>C7*D7</f>
        <v>760</v>
      </c>
      <c r="F7" s="171" t="s">
        <v>303</v>
      </c>
      <c r="G7" s="50"/>
    </row>
    <row r="8" spans="1:11" ht="31.2" x14ac:dyDescent="0.3">
      <c r="A8" s="158" t="s">
        <v>263</v>
      </c>
      <c r="B8" s="168" t="s">
        <v>213</v>
      </c>
      <c r="C8" s="60">
        <v>80</v>
      </c>
      <c r="D8" s="57">
        <v>38</v>
      </c>
      <c r="E8" s="61">
        <f>C8*D8</f>
        <v>3040</v>
      </c>
      <c r="F8" s="171" t="s">
        <v>332</v>
      </c>
      <c r="G8" s="50"/>
    </row>
    <row r="9" spans="1:11" ht="46.8" x14ac:dyDescent="0.3">
      <c r="A9" s="153" t="s">
        <v>211</v>
      </c>
      <c r="B9" s="169" t="s">
        <v>213</v>
      </c>
      <c r="C9" s="63" t="s">
        <v>209</v>
      </c>
      <c r="D9" s="57"/>
      <c r="E9" s="61"/>
      <c r="F9" s="50"/>
      <c r="G9" s="50"/>
    </row>
    <row r="10" spans="1:11" ht="15.6" x14ac:dyDescent="0.3">
      <c r="A10" s="52" t="s">
        <v>264</v>
      </c>
      <c r="B10" s="104" t="s">
        <v>212</v>
      </c>
      <c r="C10" s="60">
        <v>60</v>
      </c>
      <c r="D10" s="57">
        <v>29</v>
      </c>
      <c r="E10" s="61">
        <f t="shared" ref="E10" si="0">C10*D10</f>
        <v>1740</v>
      </c>
      <c r="F10" s="171" t="s">
        <v>318</v>
      </c>
      <c r="G10" s="50"/>
    </row>
    <row r="11" spans="1:11" ht="15.6" x14ac:dyDescent="0.3">
      <c r="A11" s="255"/>
      <c r="B11" s="256"/>
      <c r="C11" s="257"/>
      <c r="D11" s="57"/>
      <c r="E11" s="61"/>
      <c r="G11" s="66" t="s">
        <v>145</v>
      </c>
      <c r="H11" s="67"/>
      <c r="I11" s="67"/>
      <c r="J11" s="67"/>
    </row>
    <row r="12" spans="1:11" ht="15.6" x14ac:dyDescent="0.3">
      <c r="A12" s="50"/>
      <c r="B12" s="250" t="s">
        <v>142</v>
      </c>
      <c r="C12" s="250"/>
      <c r="D12" s="250"/>
      <c r="E12" s="112">
        <f>SUM(E7:E10)</f>
        <v>5540</v>
      </c>
      <c r="G12" s="68" t="s">
        <v>164</v>
      </c>
      <c r="H12" s="69" t="s">
        <v>168</v>
      </c>
      <c r="I12" s="69" t="s">
        <v>169</v>
      </c>
      <c r="J12" s="69" t="s">
        <v>165</v>
      </c>
    </row>
    <row r="13" spans="1:11" ht="15.6" x14ac:dyDescent="0.3">
      <c r="A13" s="50"/>
      <c r="B13" s="250" t="s">
        <v>141</v>
      </c>
      <c r="C13" s="250"/>
      <c r="D13" s="250"/>
      <c r="E13" s="60">
        <v>5</v>
      </c>
      <c r="F13" s="136"/>
      <c r="G13" s="167">
        <f>E15</f>
        <v>31854.999999999996</v>
      </c>
      <c r="H13" s="167">
        <f>E28</f>
        <v>67160</v>
      </c>
      <c r="I13" s="167">
        <f>E41</f>
        <v>0</v>
      </c>
      <c r="J13" s="167">
        <f>E54</f>
        <v>0</v>
      </c>
    </row>
    <row r="14" spans="1:11" ht="15.6" x14ac:dyDescent="0.3">
      <c r="A14" s="50"/>
      <c r="B14" s="251" t="s">
        <v>280</v>
      </c>
      <c r="C14" s="251"/>
      <c r="D14" s="251"/>
      <c r="E14" s="141">
        <f>E12*E13</f>
        <v>27700</v>
      </c>
      <c r="F14" s="136"/>
      <c r="G14" s="143"/>
      <c r="H14" s="143"/>
      <c r="I14" s="143"/>
      <c r="J14" s="144"/>
      <c r="K14" s="92"/>
    </row>
    <row r="15" spans="1:11" ht="29.25" customHeight="1" x14ac:dyDescent="0.3">
      <c r="A15" s="50"/>
      <c r="B15" s="244" t="s">
        <v>295</v>
      </c>
      <c r="C15" s="245"/>
      <c r="D15" s="246"/>
      <c r="E15" s="201">
        <f>E14*1.15</f>
        <v>31854.999999999996</v>
      </c>
      <c r="F15" s="136"/>
      <c r="G15" s="143"/>
      <c r="H15" s="143"/>
      <c r="I15" s="143"/>
      <c r="J15" s="144"/>
      <c r="K15" s="92"/>
    </row>
    <row r="16" spans="1:11" ht="15.6" x14ac:dyDescent="0.3">
      <c r="A16" s="50"/>
      <c r="F16" s="91"/>
      <c r="G16" s="148"/>
      <c r="H16" s="212"/>
      <c r="I16" s="212"/>
      <c r="J16" s="212"/>
      <c r="K16" s="92"/>
    </row>
    <row r="17" spans="1:10" ht="31.2" x14ac:dyDescent="0.3">
      <c r="A17" s="113" t="s">
        <v>184</v>
      </c>
      <c r="B17" s="223" t="s">
        <v>326</v>
      </c>
      <c r="C17" s="223"/>
      <c r="D17" s="56"/>
      <c r="E17" s="211"/>
      <c r="F17" s="91"/>
      <c r="G17" s="92"/>
      <c r="H17" s="92"/>
      <c r="I17" s="92"/>
      <c r="J17" s="92"/>
    </row>
    <row r="18" spans="1:10" ht="31.2" x14ac:dyDescent="0.3">
      <c r="A18" s="252" t="s">
        <v>208</v>
      </c>
      <c r="B18" s="253"/>
      <c r="C18" s="254"/>
      <c r="D18" s="156" t="s">
        <v>139</v>
      </c>
      <c r="E18" s="156" t="s">
        <v>166</v>
      </c>
      <c r="F18" s="91"/>
      <c r="G18" s="92"/>
      <c r="H18" s="92"/>
      <c r="I18" s="92"/>
      <c r="J18" s="92"/>
    </row>
    <row r="19" spans="1:10" ht="57.6" x14ac:dyDescent="0.3">
      <c r="A19" s="153" t="s">
        <v>210</v>
      </c>
      <c r="B19" s="169" t="s">
        <v>281</v>
      </c>
      <c r="C19" s="63" t="s">
        <v>138</v>
      </c>
      <c r="D19" s="57"/>
      <c r="E19" s="56"/>
      <c r="F19" s="145"/>
      <c r="G19" s="146"/>
      <c r="H19" s="146"/>
      <c r="I19" s="146"/>
      <c r="J19" s="146"/>
    </row>
    <row r="20" spans="1:10" ht="46.8" x14ac:dyDescent="0.3">
      <c r="A20" s="52" t="s">
        <v>283</v>
      </c>
      <c r="B20" s="168" t="s">
        <v>282</v>
      </c>
      <c r="C20" s="60">
        <v>20</v>
      </c>
      <c r="D20" s="57">
        <v>38</v>
      </c>
      <c r="E20" s="61">
        <f>C20*D20</f>
        <v>760</v>
      </c>
      <c r="F20" s="91" t="s">
        <v>304</v>
      </c>
      <c r="G20" s="92"/>
      <c r="H20" s="92"/>
      <c r="I20" s="92"/>
      <c r="J20" s="92"/>
    </row>
    <row r="21" spans="1:10" ht="31.2" x14ac:dyDescent="0.3">
      <c r="A21" s="52" t="s">
        <v>259</v>
      </c>
      <c r="B21" s="168" t="s">
        <v>213</v>
      </c>
      <c r="C21" s="60">
        <v>150</v>
      </c>
      <c r="D21" s="57">
        <v>38</v>
      </c>
      <c r="E21" s="61">
        <f>C21*D21</f>
        <v>5700</v>
      </c>
      <c r="F21" s="91" t="s">
        <v>333</v>
      </c>
      <c r="G21" s="92"/>
      <c r="H21" s="92"/>
      <c r="I21" s="92"/>
      <c r="J21" s="92"/>
    </row>
    <row r="22" spans="1:10" ht="46.8" x14ac:dyDescent="0.3">
      <c r="A22" s="153" t="s">
        <v>211</v>
      </c>
      <c r="B22" s="169" t="s">
        <v>213</v>
      </c>
      <c r="C22" s="63" t="s">
        <v>209</v>
      </c>
      <c r="D22" s="57"/>
      <c r="E22" s="61"/>
      <c r="F22" s="91"/>
      <c r="G22" s="92"/>
      <c r="H22" s="92"/>
      <c r="I22" s="92"/>
      <c r="J22" s="92"/>
    </row>
    <row r="23" spans="1:10" ht="15.6" x14ac:dyDescent="0.3">
      <c r="A23" s="52" t="s">
        <v>260</v>
      </c>
      <c r="B23" s="104" t="s">
        <v>212</v>
      </c>
      <c r="C23" s="60">
        <v>180</v>
      </c>
      <c r="D23" s="57">
        <v>29</v>
      </c>
      <c r="E23" s="61">
        <f t="shared" ref="E23" si="1">C23*D23</f>
        <v>5220</v>
      </c>
      <c r="F23" t="s">
        <v>305</v>
      </c>
      <c r="J23" s="92"/>
    </row>
    <row r="24" spans="1:10" ht="15.6" x14ac:dyDescent="0.3">
      <c r="A24" s="255"/>
      <c r="B24" s="256"/>
      <c r="C24" s="257"/>
      <c r="D24" s="57"/>
      <c r="E24" s="61"/>
    </row>
    <row r="25" spans="1:10" ht="15.6" x14ac:dyDescent="0.3">
      <c r="A25" s="50"/>
      <c r="B25" s="250" t="s">
        <v>142</v>
      </c>
      <c r="C25" s="250"/>
      <c r="D25" s="250"/>
      <c r="E25" s="112">
        <f>SUM(E20:E23)</f>
        <v>11680</v>
      </c>
    </row>
    <row r="26" spans="1:10" ht="15.6" x14ac:dyDescent="0.3">
      <c r="A26" s="50"/>
      <c r="B26" s="250" t="s">
        <v>141</v>
      </c>
      <c r="C26" s="250"/>
      <c r="D26" s="250"/>
      <c r="E26" s="60">
        <v>5</v>
      </c>
    </row>
    <row r="27" spans="1:10" ht="15.6" x14ac:dyDescent="0.3">
      <c r="A27" s="50"/>
      <c r="B27" s="251" t="s">
        <v>280</v>
      </c>
      <c r="C27" s="251"/>
      <c r="D27" s="251"/>
      <c r="E27" s="141">
        <f>E25*E26</f>
        <v>58400</v>
      </c>
    </row>
    <row r="28" spans="1:10" ht="25.5" customHeight="1" x14ac:dyDescent="0.3">
      <c r="A28" s="50"/>
      <c r="B28" s="244" t="s">
        <v>295</v>
      </c>
      <c r="C28" s="245"/>
      <c r="D28" s="246"/>
      <c r="E28" s="201">
        <f>E27*1.15</f>
        <v>67160</v>
      </c>
    </row>
    <row r="30" spans="1:10" ht="31.2" x14ac:dyDescent="0.3">
      <c r="A30" s="113" t="s">
        <v>184</v>
      </c>
      <c r="B30" s="223" t="s">
        <v>11</v>
      </c>
      <c r="C30" s="223"/>
      <c r="D30" s="56"/>
      <c r="E30" s="56"/>
    </row>
    <row r="31" spans="1:10" ht="31.2" x14ac:dyDescent="0.3">
      <c r="A31" s="252" t="s">
        <v>208</v>
      </c>
      <c r="B31" s="253"/>
      <c r="C31" s="254"/>
      <c r="D31" s="156" t="s">
        <v>139</v>
      </c>
      <c r="E31" s="78" t="s">
        <v>166</v>
      </c>
    </row>
    <row r="32" spans="1:10" ht="57.6" x14ac:dyDescent="0.3">
      <c r="A32" s="153" t="s">
        <v>210</v>
      </c>
      <c r="B32" s="169" t="s">
        <v>281</v>
      </c>
      <c r="C32" s="63" t="s">
        <v>138</v>
      </c>
      <c r="D32" s="195"/>
      <c r="E32" s="57"/>
    </row>
    <row r="33" spans="1:5" ht="46.8" x14ac:dyDescent="0.3">
      <c r="A33" s="52" t="s">
        <v>284</v>
      </c>
      <c r="B33" s="168" t="s">
        <v>282</v>
      </c>
      <c r="C33" s="60"/>
      <c r="D33" s="57">
        <v>38</v>
      </c>
      <c r="E33" s="196">
        <f>C33*D33</f>
        <v>0</v>
      </c>
    </row>
    <row r="34" spans="1:5" ht="31.2" x14ac:dyDescent="0.3">
      <c r="A34" s="158" t="s">
        <v>261</v>
      </c>
      <c r="B34" s="168" t="s">
        <v>213</v>
      </c>
      <c r="C34" s="60"/>
      <c r="D34" s="57">
        <v>38</v>
      </c>
      <c r="E34" s="61">
        <f>C34*D34</f>
        <v>0</v>
      </c>
    </row>
    <row r="35" spans="1:5" ht="46.8" x14ac:dyDescent="0.3">
      <c r="A35" s="153" t="s">
        <v>211</v>
      </c>
      <c r="B35" s="169" t="s">
        <v>213</v>
      </c>
      <c r="C35" s="63" t="s">
        <v>209</v>
      </c>
      <c r="D35" s="57"/>
      <c r="E35" s="61"/>
    </row>
    <row r="36" spans="1:5" ht="15.6" x14ac:dyDescent="0.3">
      <c r="A36" s="52" t="s">
        <v>260</v>
      </c>
      <c r="B36" s="104" t="s">
        <v>212</v>
      </c>
      <c r="C36" s="60"/>
      <c r="D36" s="57">
        <v>29</v>
      </c>
      <c r="E36" s="61">
        <f t="shared" ref="E36" si="2">C36*D36</f>
        <v>0</v>
      </c>
    </row>
    <row r="37" spans="1:5" ht="15.6" x14ac:dyDescent="0.3">
      <c r="A37" s="255"/>
      <c r="B37" s="256"/>
      <c r="C37" s="257"/>
      <c r="D37" s="57"/>
      <c r="E37" s="61"/>
    </row>
    <row r="38" spans="1:5" ht="15.6" x14ac:dyDescent="0.3">
      <c r="A38" s="50"/>
      <c r="B38" s="250" t="s">
        <v>142</v>
      </c>
      <c r="C38" s="250"/>
      <c r="D38" s="250"/>
      <c r="E38" s="112">
        <f>SUM(E33:E36)</f>
        <v>0</v>
      </c>
    </row>
    <row r="39" spans="1:5" ht="15.6" x14ac:dyDescent="0.3">
      <c r="A39" s="50"/>
      <c r="B39" s="250" t="s">
        <v>141</v>
      </c>
      <c r="C39" s="250"/>
      <c r="D39" s="250"/>
      <c r="E39" s="60"/>
    </row>
    <row r="40" spans="1:5" ht="15.6" x14ac:dyDescent="0.3">
      <c r="A40" s="50"/>
      <c r="B40" s="251" t="s">
        <v>280</v>
      </c>
      <c r="C40" s="251"/>
      <c r="D40" s="251"/>
      <c r="E40" s="141">
        <f>E38*E39</f>
        <v>0</v>
      </c>
    </row>
    <row r="41" spans="1:5" ht="27" customHeight="1" x14ac:dyDescent="0.3">
      <c r="A41" s="50"/>
      <c r="B41" s="244" t="s">
        <v>295</v>
      </c>
      <c r="C41" s="245"/>
      <c r="D41" s="246"/>
      <c r="E41" s="201">
        <f>E40*1.15</f>
        <v>0</v>
      </c>
    </row>
    <row r="43" spans="1:5" ht="31.2" x14ac:dyDescent="0.3">
      <c r="A43" s="113" t="s">
        <v>184</v>
      </c>
      <c r="B43" s="223" t="s">
        <v>162</v>
      </c>
      <c r="C43" s="223"/>
      <c r="D43" s="56"/>
      <c r="E43" s="56"/>
    </row>
    <row r="44" spans="1:5" ht="31.2" x14ac:dyDescent="0.3">
      <c r="A44" s="252" t="s">
        <v>208</v>
      </c>
      <c r="B44" s="253"/>
      <c r="C44" s="254"/>
      <c r="D44" s="156" t="s">
        <v>139</v>
      </c>
      <c r="E44" s="156" t="s">
        <v>166</v>
      </c>
    </row>
    <row r="45" spans="1:5" ht="57.6" x14ac:dyDescent="0.3">
      <c r="A45" s="153" t="s">
        <v>210</v>
      </c>
      <c r="B45" s="169" t="s">
        <v>285</v>
      </c>
      <c r="C45" s="63" t="s">
        <v>138</v>
      </c>
      <c r="D45" s="57"/>
      <c r="E45" s="57"/>
    </row>
    <row r="46" spans="1:5" ht="46.8" x14ac:dyDescent="0.3">
      <c r="A46" s="52" t="s">
        <v>287</v>
      </c>
      <c r="B46" s="168" t="s">
        <v>286</v>
      </c>
      <c r="C46" s="60"/>
      <c r="D46" s="57">
        <v>38</v>
      </c>
      <c r="E46" s="61">
        <f>C46*D46</f>
        <v>0</v>
      </c>
    </row>
    <row r="47" spans="1:5" ht="31.2" x14ac:dyDescent="0.3">
      <c r="A47" s="158" t="s">
        <v>262</v>
      </c>
      <c r="B47" s="168" t="s">
        <v>213</v>
      </c>
      <c r="C47" s="60"/>
      <c r="D47" s="57">
        <v>38</v>
      </c>
      <c r="E47" s="61">
        <f>C47*D47</f>
        <v>0</v>
      </c>
    </row>
    <row r="48" spans="1:5" ht="47.25" customHeight="1" x14ac:dyDescent="0.3">
      <c r="A48" s="153" t="s">
        <v>211</v>
      </c>
      <c r="B48" s="169" t="s">
        <v>213</v>
      </c>
      <c r="C48" s="63" t="s">
        <v>209</v>
      </c>
      <c r="D48" s="57"/>
      <c r="E48" s="61"/>
    </row>
    <row r="49" spans="1:5" ht="15.6" x14ac:dyDescent="0.3">
      <c r="A49" s="52" t="s">
        <v>260</v>
      </c>
      <c r="B49" s="104" t="s">
        <v>212</v>
      </c>
      <c r="C49" s="60"/>
      <c r="D49" s="57">
        <v>29</v>
      </c>
      <c r="E49" s="61">
        <f t="shared" ref="E49" si="3">C49*D49</f>
        <v>0</v>
      </c>
    </row>
    <row r="50" spans="1:5" ht="15.6" x14ac:dyDescent="0.3">
      <c r="A50" s="255"/>
      <c r="B50" s="256"/>
      <c r="C50" s="257"/>
      <c r="D50" s="57"/>
      <c r="E50" s="61"/>
    </row>
    <row r="51" spans="1:5" ht="15.6" x14ac:dyDescent="0.3">
      <c r="A51" s="50"/>
      <c r="B51" s="215" t="s">
        <v>142</v>
      </c>
      <c r="C51" s="215"/>
      <c r="D51" s="215"/>
      <c r="E51" s="112">
        <f>SUM(E46:E49)</f>
        <v>0</v>
      </c>
    </row>
    <row r="52" spans="1:5" ht="15.6" x14ac:dyDescent="0.3">
      <c r="A52" s="50"/>
      <c r="B52" s="215" t="s">
        <v>141</v>
      </c>
      <c r="C52" s="215"/>
      <c r="D52" s="215"/>
      <c r="E52" s="60"/>
    </row>
    <row r="53" spans="1:5" ht="15.6" x14ac:dyDescent="0.3">
      <c r="A53" s="50"/>
      <c r="B53" s="216" t="s">
        <v>288</v>
      </c>
      <c r="C53" s="216"/>
      <c r="D53" s="216"/>
      <c r="E53" s="141">
        <f>E51*E52</f>
        <v>0</v>
      </c>
    </row>
    <row r="54" spans="1:5" ht="30.75" customHeight="1" x14ac:dyDescent="0.3">
      <c r="B54" s="247" t="s">
        <v>295</v>
      </c>
      <c r="C54" s="248"/>
      <c r="D54" s="249"/>
      <c r="E54" s="201">
        <f>E53*1.15</f>
        <v>0</v>
      </c>
    </row>
    <row r="56" spans="1:5" x14ac:dyDescent="0.3">
      <c r="A56" s="92"/>
    </row>
  </sheetData>
  <mergeCells count="29">
    <mergeCell ref="B12:D12"/>
    <mergeCell ref="B13:D13"/>
    <mergeCell ref="B14:D14"/>
    <mergeCell ref="A1:E1"/>
    <mergeCell ref="A5:C5"/>
    <mergeCell ref="A11:C11"/>
    <mergeCell ref="B4:C4"/>
    <mergeCell ref="B38:D38"/>
    <mergeCell ref="B17:C17"/>
    <mergeCell ref="A18:C18"/>
    <mergeCell ref="A24:C24"/>
    <mergeCell ref="B25:D25"/>
    <mergeCell ref="B26:D26"/>
    <mergeCell ref="B15:D15"/>
    <mergeCell ref="B28:D28"/>
    <mergeCell ref="B41:D41"/>
    <mergeCell ref="B54:D54"/>
    <mergeCell ref="B51:D51"/>
    <mergeCell ref="B52:D52"/>
    <mergeCell ref="B53:D53"/>
    <mergeCell ref="B39:D39"/>
    <mergeCell ref="B40:D40"/>
    <mergeCell ref="B43:C43"/>
    <mergeCell ref="A44:C44"/>
    <mergeCell ref="A50:C50"/>
    <mergeCell ref="B27:D27"/>
    <mergeCell ref="B30:C30"/>
    <mergeCell ref="A31:C31"/>
    <mergeCell ref="A37:C3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296C8-3A6D-4370-9872-F6FE8AE92FB8}">
  <dimension ref="A1:K60"/>
  <sheetViews>
    <sheetView topLeftCell="A47" zoomScale="120" zoomScaleNormal="120" workbookViewId="0">
      <selection activeCell="E40" sqref="E40"/>
    </sheetView>
  </sheetViews>
  <sheetFormatPr defaultRowHeight="14.4" x14ac:dyDescent="0.3"/>
  <cols>
    <col min="1" max="1" width="50.5546875" customWidth="1"/>
    <col min="2" max="2" width="18.88671875" customWidth="1"/>
    <col min="3" max="3" width="17.109375" customWidth="1"/>
    <col min="4" max="4" width="16" style="58" customWidth="1"/>
    <col min="5" max="5" width="18.109375" style="58" customWidth="1"/>
    <col min="6" max="6" width="17.33203125" customWidth="1"/>
    <col min="7" max="7" width="12.44140625" customWidth="1"/>
    <col min="8" max="8" width="10.88671875" customWidth="1"/>
    <col min="9" max="9" width="11.33203125" customWidth="1"/>
    <col min="10" max="10" width="11.5546875" customWidth="1"/>
  </cols>
  <sheetData>
    <row r="1" spans="1:10" ht="31.5" customHeight="1" x14ac:dyDescent="0.3">
      <c r="A1" s="259" t="s">
        <v>224</v>
      </c>
      <c r="B1" s="259"/>
      <c r="C1" s="259"/>
      <c r="D1"/>
      <c r="E1"/>
      <c r="F1" s="50"/>
      <c r="G1" s="50"/>
    </row>
    <row r="2" spans="1:10" ht="15.6" x14ac:dyDescent="0.3">
      <c r="A2" s="59" t="s">
        <v>140</v>
      </c>
      <c r="B2" s="59"/>
      <c r="C2" s="50"/>
      <c r="D2"/>
      <c r="E2"/>
    </row>
    <row r="3" spans="1:10" ht="15.6" x14ac:dyDescent="0.3">
      <c r="A3" s="59"/>
      <c r="B3" s="59"/>
      <c r="C3" s="50"/>
      <c r="D3" s="56"/>
      <c r="E3" s="56"/>
    </row>
    <row r="4" spans="1:10" ht="15.6" x14ac:dyDescent="0.3">
      <c r="A4" s="56"/>
      <c r="B4" s="56"/>
      <c r="C4" s="50"/>
      <c r="D4" s="56"/>
      <c r="E4" s="56"/>
    </row>
    <row r="5" spans="1:10" ht="15.6" x14ac:dyDescent="0.3">
      <c r="A5" s="56"/>
      <c r="B5" s="56"/>
      <c r="C5" s="50"/>
      <c r="D5" s="56"/>
      <c r="E5" s="56"/>
    </row>
    <row r="6" spans="1:10" ht="15.6" x14ac:dyDescent="0.3">
      <c r="A6" s="56"/>
      <c r="B6" s="56"/>
      <c r="C6" s="50"/>
      <c r="D6" s="56"/>
      <c r="E6" s="56"/>
      <c r="G6" s="66" t="s">
        <v>145</v>
      </c>
      <c r="H6" s="67"/>
      <c r="I6" s="67"/>
      <c r="J6" s="67"/>
    </row>
    <row r="7" spans="1:10" ht="15.6" x14ac:dyDescent="0.3">
      <c r="A7" s="59"/>
      <c r="B7" s="59"/>
      <c r="C7" s="50"/>
      <c r="D7" s="56"/>
      <c r="E7" s="56"/>
      <c r="G7" s="68" t="s">
        <v>161</v>
      </c>
      <c r="H7" s="69" t="s">
        <v>168</v>
      </c>
      <c r="I7" s="69" t="s">
        <v>169</v>
      </c>
      <c r="J7" s="69" t="s">
        <v>165</v>
      </c>
    </row>
    <row r="8" spans="1:10" ht="15.6" x14ac:dyDescent="0.3">
      <c r="A8" t="s">
        <v>197</v>
      </c>
      <c r="B8" s="51"/>
      <c r="C8" s="51"/>
      <c r="D8" s="56"/>
      <c r="E8" s="56"/>
      <c r="G8" s="167">
        <f>E20</f>
        <v>79120</v>
      </c>
      <c r="H8" s="167">
        <f>E33</f>
        <v>27553.999999999996</v>
      </c>
      <c r="I8" s="167">
        <f>E46</f>
        <v>8095.9999999999991</v>
      </c>
      <c r="J8" s="167">
        <f>E59</f>
        <v>16191.999999999998</v>
      </c>
    </row>
    <row r="9" spans="1:10" ht="46.8" x14ac:dyDescent="0.3">
      <c r="A9" s="113" t="s">
        <v>184</v>
      </c>
      <c r="B9" s="223" t="s">
        <v>327</v>
      </c>
      <c r="C9" s="223"/>
      <c r="D9" s="56" t="s">
        <v>335</v>
      </c>
      <c r="E9" s="56"/>
    </row>
    <row r="10" spans="1:10" ht="31.2" x14ac:dyDescent="0.3">
      <c r="A10" s="252" t="s">
        <v>225</v>
      </c>
      <c r="B10" s="253"/>
      <c r="C10" s="254"/>
      <c r="D10" s="156" t="s">
        <v>139</v>
      </c>
      <c r="E10" s="156" t="s">
        <v>166</v>
      </c>
    </row>
    <row r="11" spans="1:10" ht="46.8" x14ac:dyDescent="0.3">
      <c r="A11" s="153" t="s">
        <v>226</v>
      </c>
      <c r="B11" s="55" t="s">
        <v>137</v>
      </c>
      <c r="C11" s="63" t="s">
        <v>138</v>
      </c>
      <c r="D11" s="57"/>
      <c r="E11" s="56"/>
      <c r="F11" s="92" t="s">
        <v>339</v>
      </c>
    </row>
    <row r="12" spans="1:10" ht="15.6" x14ac:dyDescent="0.3">
      <c r="A12" s="53" t="s">
        <v>289</v>
      </c>
      <c r="B12" s="104" t="s">
        <v>135</v>
      </c>
      <c r="C12" s="60">
        <v>32</v>
      </c>
      <c r="D12" s="57">
        <v>38</v>
      </c>
      <c r="E12" s="61">
        <f>C12*D12</f>
        <v>1216</v>
      </c>
      <c r="F12" s="92" t="s">
        <v>340</v>
      </c>
    </row>
    <row r="13" spans="1:10" ht="15.6" x14ac:dyDescent="0.3">
      <c r="A13" s="191" t="s">
        <v>289</v>
      </c>
      <c r="B13" s="192" t="s">
        <v>136</v>
      </c>
      <c r="C13" s="60">
        <v>32</v>
      </c>
      <c r="D13" s="139">
        <v>44</v>
      </c>
      <c r="E13" s="140">
        <f t="shared" ref="E13:E15" si="0">C13*D13</f>
        <v>1408</v>
      </c>
      <c r="F13" s="92" t="s">
        <v>341</v>
      </c>
    </row>
    <row r="14" spans="1:10" ht="78" x14ac:dyDescent="0.3">
      <c r="A14" s="153" t="s">
        <v>290</v>
      </c>
      <c r="B14" s="55" t="s">
        <v>135</v>
      </c>
      <c r="C14" s="63" t="s">
        <v>209</v>
      </c>
      <c r="D14" s="57"/>
      <c r="E14" s="61"/>
    </row>
    <row r="15" spans="1:10" ht="31.2" x14ac:dyDescent="0.3">
      <c r="A15" s="52" t="s">
        <v>227</v>
      </c>
      <c r="B15" s="104" t="s">
        <v>135</v>
      </c>
      <c r="C15" s="60">
        <v>384</v>
      </c>
      <c r="D15" s="57">
        <v>29</v>
      </c>
      <c r="E15" s="61">
        <f t="shared" si="0"/>
        <v>11136</v>
      </c>
      <c r="F15" s="92" t="s">
        <v>336</v>
      </c>
    </row>
    <row r="16" spans="1:10" ht="15.6" x14ac:dyDescent="0.3">
      <c r="A16" s="158"/>
      <c r="B16" s="159"/>
      <c r="C16" s="160"/>
      <c r="D16" s="57"/>
      <c r="E16" s="61"/>
      <c r="F16" s="50"/>
      <c r="G16" s="50"/>
    </row>
    <row r="17" spans="1:8" ht="15.6" x14ac:dyDescent="0.3">
      <c r="A17" s="50"/>
      <c r="B17" s="215" t="s">
        <v>142</v>
      </c>
      <c r="C17" s="215"/>
      <c r="D17" s="215"/>
      <c r="E17" s="64">
        <f>SUM(E12:E15)</f>
        <v>13760</v>
      </c>
      <c r="F17" s="50"/>
      <c r="G17" s="50"/>
    </row>
    <row r="18" spans="1:8" ht="15.6" x14ac:dyDescent="0.3">
      <c r="A18" s="50"/>
      <c r="B18" s="215" t="s">
        <v>141</v>
      </c>
      <c r="C18" s="215"/>
      <c r="D18" s="215"/>
      <c r="E18" s="60">
        <v>5</v>
      </c>
      <c r="F18" s="50"/>
      <c r="G18" s="50"/>
    </row>
    <row r="19" spans="1:8" ht="15.6" x14ac:dyDescent="0.3">
      <c r="A19" s="50"/>
      <c r="B19" s="216" t="s">
        <v>291</v>
      </c>
      <c r="C19" s="216"/>
      <c r="D19" s="216"/>
      <c r="E19" s="141">
        <f>E17*E18</f>
        <v>68800</v>
      </c>
      <c r="F19" s="50"/>
      <c r="G19" s="50"/>
    </row>
    <row r="20" spans="1:8" ht="28.5" customHeight="1" x14ac:dyDescent="0.3">
      <c r="A20" s="203"/>
      <c r="B20" s="261" t="s">
        <v>296</v>
      </c>
      <c r="C20" s="262"/>
      <c r="D20" s="263"/>
      <c r="E20" s="201">
        <f>E19*1.15</f>
        <v>79120</v>
      </c>
      <c r="F20" s="132"/>
      <c r="G20" s="132"/>
      <c r="H20" s="132"/>
    </row>
    <row r="21" spans="1:8" ht="15.6" x14ac:dyDescent="0.3">
      <c r="A21" s="260"/>
      <c r="B21" s="260"/>
      <c r="C21" s="155"/>
      <c r="E21" s="170"/>
      <c r="F21" s="129"/>
      <c r="G21" s="129"/>
      <c r="H21" s="129"/>
    </row>
    <row r="22" spans="1:8" ht="46.8" x14ac:dyDescent="0.3">
      <c r="A22" s="113" t="s">
        <v>184</v>
      </c>
      <c r="B22" s="223" t="s">
        <v>328</v>
      </c>
      <c r="C22" s="223"/>
      <c r="D22" s="56" t="s">
        <v>334</v>
      </c>
      <c r="E22" s="56"/>
      <c r="F22" s="143"/>
      <c r="G22" s="143"/>
      <c r="H22" s="143"/>
    </row>
    <row r="23" spans="1:8" ht="31.2" x14ac:dyDescent="0.3">
      <c r="A23" s="252" t="s">
        <v>225</v>
      </c>
      <c r="B23" s="253"/>
      <c r="C23" s="254"/>
      <c r="D23" s="156" t="s">
        <v>139</v>
      </c>
      <c r="E23" s="156" t="s">
        <v>166</v>
      </c>
      <c r="F23" s="114"/>
      <c r="G23" s="115"/>
      <c r="H23" s="115"/>
    </row>
    <row r="24" spans="1:8" ht="46.8" x14ac:dyDescent="0.3">
      <c r="A24" s="153" t="s">
        <v>226</v>
      </c>
      <c r="B24" s="55" t="s">
        <v>137</v>
      </c>
      <c r="C24" s="63" t="s">
        <v>138</v>
      </c>
      <c r="D24" s="57"/>
      <c r="E24" s="56"/>
      <c r="F24" s="92" t="s">
        <v>339</v>
      </c>
    </row>
    <row r="25" spans="1:8" ht="15.6" x14ac:dyDescent="0.3">
      <c r="A25" s="53" t="s">
        <v>289</v>
      </c>
      <c r="B25" s="104" t="s">
        <v>135</v>
      </c>
      <c r="C25" s="60">
        <v>16</v>
      </c>
      <c r="D25" s="57">
        <v>38</v>
      </c>
      <c r="E25" s="61">
        <f>C25*D25</f>
        <v>608</v>
      </c>
      <c r="F25" s="92" t="s">
        <v>349</v>
      </c>
    </row>
    <row r="26" spans="1:8" ht="15.6" x14ac:dyDescent="0.3">
      <c r="A26" s="191" t="s">
        <v>289</v>
      </c>
      <c r="B26" s="192" t="s">
        <v>136</v>
      </c>
      <c r="C26" s="60">
        <v>16</v>
      </c>
      <c r="D26" s="139">
        <v>44</v>
      </c>
      <c r="E26" s="140">
        <f t="shared" ref="E26" si="1">C26*D26</f>
        <v>704</v>
      </c>
      <c r="F26" s="92" t="s">
        <v>350</v>
      </c>
    </row>
    <row r="27" spans="1:8" ht="78" x14ac:dyDescent="0.3">
      <c r="A27" s="153" t="s">
        <v>290</v>
      </c>
      <c r="B27" s="55" t="s">
        <v>135</v>
      </c>
      <c r="C27" s="63" t="s">
        <v>209</v>
      </c>
      <c r="D27" s="57"/>
      <c r="E27" s="61"/>
    </row>
    <row r="28" spans="1:8" ht="31.2" x14ac:dyDescent="0.3">
      <c r="A28" s="52" t="s">
        <v>227</v>
      </c>
      <c r="B28" s="104" t="s">
        <v>135</v>
      </c>
      <c r="C28" s="60">
        <v>120</v>
      </c>
      <c r="D28" s="57">
        <v>29</v>
      </c>
      <c r="E28" s="61">
        <f t="shared" ref="E28" si="2">C28*D28</f>
        <v>3480</v>
      </c>
      <c r="F28" s="92" t="s">
        <v>337</v>
      </c>
    </row>
    <row r="29" spans="1:8" ht="15.6" x14ac:dyDescent="0.3">
      <c r="A29" s="158"/>
      <c r="B29" s="159"/>
      <c r="C29" s="160"/>
      <c r="D29" s="57"/>
      <c r="E29" s="61"/>
    </row>
    <row r="30" spans="1:8" ht="15.6" x14ac:dyDescent="0.3">
      <c r="A30" s="50"/>
      <c r="B30" s="215" t="s">
        <v>142</v>
      </c>
      <c r="C30" s="215"/>
      <c r="D30" s="215"/>
      <c r="E30" s="64">
        <f>SUM(E25:E28)</f>
        <v>4792</v>
      </c>
    </row>
    <row r="31" spans="1:8" ht="15.6" x14ac:dyDescent="0.3">
      <c r="A31" s="50"/>
      <c r="B31" s="215" t="s">
        <v>141</v>
      </c>
      <c r="C31" s="215"/>
      <c r="D31" s="215"/>
      <c r="E31" s="60">
        <v>5</v>
      </c>
    </row>
    <row r="32" spans="1:8" ht="15.6" x14ac:dyDescent="0.3">
      <c r="A32" s="50"/>
      <c r="B32" s="216" t="s">
        <v>291</v>
      </c>
      <c r="C32" s="216"/>
      <c r="D32" s="216"/>
      <c r="E32" s="141">
        <f>E30*E31</f>
        <v>23960</v>
      </c>
    </row>
    <row r="33" spans="1:6" ht="30" customHeight="1" x14ac:dyDescent="0.3">
      <c r="B33" s="247" t="s">
        <v>296</v>
      </c>
      <c r="C33" s="248"/>
      <c r="D33" s="249"/>
      <c r="E33" s="204">
        <f>E32*1.15</f>
        <v>27553.999999999996</v>
      </c>
    </row>
    <row r="35" spans="1:6" ht="46.8" x14ac:dyDescent="0.3">
      <c r="A35" s="113" t="s">
        <v>184</v>
      </c>
      <c r="B35" s="223" t="s">
        <v>301</v>
      </c>
      <c r="C35" s="223"/>
      <c r="D35" s="56"/>
      <c r="E35" s="56"/>
    </row>
    <row r="36" spans="1:6" ht="31.2" x14ac:dyDescent="0.3">
      <c r="A36" s="252" t="s">
        <v>225</v>
      </c>
      <c r="B36" s="253"/>
      <c r="C36" s="254"/>
      <c r="D36" s="156" t="s">
        <v>139</v>
      </c>
      <c r="E36" s="156" t="s">
        <v>166</v>
      </c>
    </row>
    <row r="37" spans="1:6" ht="46.8" x14ac:dyDescent="0.3">
      <c r="A37" s="153" t="s">
        <v>226</v>
      </c>
      <c r="B37" s="55" t="s">
        <v>137</v>
      </c>
      <c r="C37" s="63" t="s">
        <v>138</v>
      </c>
      <c r="D37" s="57"/>
      <c r="E37" s="56"/>
    </row>
    <row r="38" spans="1:6" ht="15.6" x14ac:dyDescent="0.3">
      <c r="A38" s="53" t="s">
        <v>289</v>
      </c>
      <c r="B38" s="104" t="s">
        <v>135</v>
      </c>
      <c r="C38" s="60"/>
      <c r="D38" s="57">
        <v>38</v>
      </c>
      <c r="E38" s="61">
        <f>C38*D38</f>
        <v>0</v>
      </c>
    </row>
    <row r="39" spans="1:6" ht="15.6" x14ac:dyDescent="0.3">
      <c r="A39" s="191" t="s">
        <v>289</v>
      </c>
      <c r="B39" s="192" t="s">
        <v>136</v>
      </c>
      <c r="C39" s="60">
        <v>32</v>
      </c>
      <c r="D39" s="139">
        <v>44</v>
      </c>
      <c r="E39" s="140">
        <f t="shared" ref="E39" si="3">C39*D39</f>
        <v>1408</v>
      </c>
      <c r="F39" s="92" t="s">
        <v>342</v>
      </c>
    </row>
    <row r="40" spans="1:6" ht="78" x14ac:dyDescent="0.3">
      <c r="A40" s="153" t="s">
        <v>228</v>
      </c>
      <c r="B40" s="55" t="s">
        <v>135</v>
      </c>
      <c r="C40" s="63" t="s">
        <v>209</v>
      </c>
      <c r="D40" s="57"/>
      <c r="E40" s="61"/>
    </row>
    <row r="41" spans="1:6" ht="31.2" x14ac:dyDescent="0.3">
      <c r="A41" s="52" t="s">
        <v>227</v>
      </c>
      <c r="B41" s="104" t="s">
        <v>135</v>
      </c>
      <c r="C41" s="60"/>
      <c r="D41" s="57">
        <v>29</v>
      </c>
      <c r="E41" s="61">
        <f t="shared" ref="E41" si="4">C41*D41</f>
        <v>0</v>
      </c>
    </row>
    <row r="42" spans="1:6" ht="15.6" x14ac:dyDescent="0.3">
      <c r="A42" s="158"/>
      <c r="B42" s="159"/>
      <c r="C42" s="160"/>
      <c r="D42" s="57"/>
      <c r="E42" s="61"/>
    </row>
    <row r="43" spans="1:6" ht="15.6" x14ac:dyDescent="0.3">
      <c r="A43" s="50"/>
      <c r="B43" s="215" t="s">
        <v>142</v>
      </c>
      <c r="C43" s="215"/>
      <c r="D43" s="215"/>
      <c r="E43" s="64">
        <f>SUM(E38:E41)</f>
        <v>1408</v>
      </c>
    </row>
    <row r="44" spans="1:6" ht="15.6" x14ac:dyDescent="0.3">
      <c r="A44" s="50"/>
      <c r="B44" s="215" t="s">
        <v>141</v>
      </c>
      <c r="C44" s="215"/>
      <c r="D44" s="215"/>
      <c r="E44" s="60">
        <v>5</v>
      </c>
    </row>
    <row r="45" spans="1:6" ht="15.6" x14ac:dyDescent="0.3">
      <c r="A45" s="50"/>
      <c r="B45" s="216" t="s">
        <v>291</v>
      </c>
      <c r="C45" s="216"/>
      <c r="D45" s="216"/>
      <c r="E45" s="141">
        <f>E43*E44</f>
        <v>7040</v>
      </c>
    </row>
    <row r="46" spans="1:6" ht="29.25" customHeight="1" x14ac:dyDescent="0.3">
      <c r="B46" s="247" t="s">
        <v>296</v>
      </c>
      <c r="C46" s="248"/>
      <c r="D46" s="249"/>
      <c r="E46" s="204">
        <f>E45*1.15</f>
        <v>8095.9999999999991</v>
      </c>
    </row>
    <row r="48" spans="1:6" ht="46.8" x14ac:dyDescent="0.3">
      <c r="A48" s="113" t="s">
        <v>184</v>
      </c>
      <c r="B48" s="223" t="s">
        <v>302</v>
      </c>
      <c r="C48" s="223"/>
      <c r="D48" s="56"/>
      <c r="E48" s="56"/>
    </row>
    <row r="49" spans="1:11" ht="31.2" x14ac:dyDescent="0.3">
      <c r="A49" s="252" t="s">
        <v>225</v>
      </c>
      <c r="B49" s="253"/>
      <c r="C49" s="254"/>
      <c r="D49" s="156" t="s">
        <v>139</v>
      </c>
      <c r="E49" s="156" t="s">
        <v>166</v>
      </c>
    </row>
    <row r="50" spans="1:11" ht="46.8" x14ac:dyDescent="0.3">
      <c r="A50" s="153" t="s">
        <v>226</v>
      </c>
      <c r="B50" s="55" t="s">
        <v>137</v>
      </c>
      <c r="C50" s="63" t="s">
        <v>138</v>
      </c>
      <c r="D50" s="57"/>
      <c r="E50" s="56"/>
    </row>
    <row r="51" spans="1:11" ht="15.6" x14ac:dyDescent="0.3">
      <c r="A51" s="53" t="s">
        <v>289</v>
      </c>
      <c r="B51" s="104" t="s">
        <v>135</v>
      </c>
      <c r="C51" s="60"/>
      <c r="D51" s="57">
        <v>38</v>
      </c>
      <c r="E51" s="61">
        <f>C51*D51</f>
        <v>0</v>
      </c>
    </row>
    <row r="52" spans="1:11" ht="15.6" x14ac:dyDescent="0.3">
      <c r="A52" s="191" t="s">
        <v>289</v>
      </c>
      <c r="B52" s="192" t="s">
        <v>136</v>
      </c>
      <c r="C52" s="60">
        <v>64</v>
      </c>
      <c r="D52" s="139">
        <v>44</v>
      </c>
      <c r="E52" s="140">
        <f t="shared" ref="E52" si="5">C52*D52</f>
        <v>2816</v>
      </c>
      <c r="F52" s="92" t="s">
        <v>338</v>
      </c>
    </row>
    <row r="53" spans="1:11" ht="78" x14ac:dyDescent="0.3">
      <c r="A53" s="153" t="s">
        <v>290</v>
      </c>
      <c r="B53" s="55" t="s">
        <v>135</v>
      </c>
      <c r="C53" s="63" t="s">
        <v>209</v>
      </c>
      <c r="D53" s="57"/>
      <c r="E53" s="61"/>
    </row>
    <row r="54" spans="1:11" ht="31.2" x14ac:dyDescent="0.3">
      <c r="A54" s="52" t="s">
        <v>227</v>
      </c>
      <c r="B54" s="104" t="s">
        <v>135</v>
      </c>
      <c r="C54" s="60"/>
      <c r="D54" s="57">
        <v>29</v>
      </c>
      <c r="E54" s="61">
        <f t="shared" ref="E54" si="6">C54*D54</f>
        <v>0</v>
      </c>
    </row>
    <row r="55" spans="1:11" ht="15.6" x14ac:dyDescent="0.3">
      <c r="A55" s="158"/>
      <c r="B55" s="159"/>
      <c r="C55" s="160"/>
      <c r="D55" s="57"/>
      <c r="E55" s="61"/>
    </row>
    <row r="56" spans="1:11" ht="15.6" x14ac:dyDescent="0.3">
      <c r="A56" s="50"/>
      <c r="B56" s="215" t="s">
        <v>142</v>
      </c>
      <c r="C56" s="215"/>
      <c r="D56" s="215"/>
      <c r="E56" s="64">
        <f>SUM(E51:E54)</f>
        <v>2816</v>
      </c>
    </row>
    <row r="57" spans="1:11" ht="15.6" x14ac:dyDescent="0.3">
      <c r="A57" s="50"/>
      <c r="B57" s="215" t="s">
        <v>141</v>
      </c>
      <c r="C57" s="215"/>
      <c r="D57" s="215"/>
      <c r="E57" s="60">
        <v>5</v>
      </c>
    </row>
    <row r="58" spans="1:11" ht="15.6" x14ac:dyDescent="0.3">
      <c r="A58" s="50"/>
      <c r="B58" s="216" t="s">
        <v>291</v>
      </c>
      <c r="C58" s="216"/>
      <c r="D58" s="216"/>
      <c r="E58" s="141">
        <f>E56*E57</f>
        <v>14080</v>
      </c>
    </row>
    <row r="59" spans="1:11" ht="30.75" customHeight="1" x14ac:dyDescent="0.3">
      <c r="B59" s="247" t="s">
        <v>296</v>
      </c>
      <c r="C59" s="248"/>
      <c r="D59" s="249"/>
      <c r="E59" s="204">
        <f>E58*1.15</f>
        <v>16191.999999999998</v>
      </c>
      <c r="F59" s="210">
        <f>E59/2</f>
        <v>8095.9999999999991</v>
      </c>
      <c r="G59" s="206" t="s">
        <v>344</v>
      </c>
      <c r="H59" s="206"/>
      <c r="I59" s="206"/>
      <c r="J59" s="206"/>
      <c r="K59" s="206"/>
    </row>
    <row r="60" spans="1:11" x14ac:dyDescent="0.3">
      <c r="F60" s="210">
        <f>E59/2</f>
        <v>8095.9999999999991</v>
      </c>
      <c r="G60" s="206" t="s">
        <v>343</v>
      </c>
      <c r="H60" s="206"/>
      <c r="I60" s="206"/>
      <c r="J60" s="206"/>
      <c r="K60" s="206"/>
    </row>
  </sheetData>
  <mergeCells count="26">
    <mergeCell ref="B22:C22"/>
    <mergeCell ref="A1:C1"/>
    <mergeCell ref="A21:B21"/>
    <mergeCell ref="B9:C9"/>
    <mergeCell ref="A10:C10"/>
    <mergeCell ref="B17:D17"/>
    <mergeCell ref="B18:D18"/>
    <mergeCell ref="B19:D19"/>
    <mergeCell ref="B20:D20"/>
    <mergeCell ref="A23:C23"/>
    <mergeCell ref="B30:D30"/>
    <mergeCell ref="B31:D31"/>
    <mergeCell ref="B32:D32"/>
    <mergeCell ref="B35:C35"/>
    <mergeCell ref="B33:D33"/>
    <mergeCell ref="A36:C36"/>
    <mergeCell ref="B43:D43"/>
    <mergeCell ref="B44:D44"/>
    <mergeCell ref="B45:D45"/>
    <mergeCell ref="B48:C48"/>
    <mergeCell ref="B46:D46"/>
    <mergeCell ref="B59:D59"/>
    <mergeCell ref="A49:C49"/>
    <mergeCell ref="B56:D56"/>
    <mergeCell ref="B57:D57"/>
    <mergeCell ref="B58:D58"/>
  </mergeCells>
  <phoneticPr fontId="1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6AE4-87A4-40CD-B250-FDE131979A71}">
  <dimension ref="A1:I10"/>
  <sheetViews>
    <sheetView zoomScale="120" zoomScaleNormal="120" workbookViewId="0">
      <selection activeCell="H6" sqref="H6"/>
    </sheetView>
  </sheetViews>
  <sheetFormatPr defaultRowHeight="14.4" x14ac:dyDescent="0.3"/>
  <cols>
    <col min="1" max="1" width="47.109375" customWidth="1"/>
    <col min="2" max="2" width="15.44140625" customWidth="1"/>
    <col min="3" max="3" width="34.6640625" customWidth="1"/>
    <col min="4" max="4" width="14.44140625" style="58" customWidth="1"/>
    <col min="5" max="5" width="17.44140625" style="58" customWidth="1"/>
    <col min="6" max="6" width="17.33203125" customWidth="1"/>
    <col min="7" max="7" width="12.44140625" customWidth="1"/>
    <col min="8" max="8" width="10.88671875" customWidth="1"/>
    <col min="9" max="9" width="11.109375" customWidth="1"/>
    <col min="10" max="10" width="11.5546875" customWidth="1"/>
  </cols>
  <sheetData>
    <row r="1" spans="1:9" ht="15.6" x14ac:dyDescent="0.3">
      <c r="A1" s="266" t="s">
        <v>154</v>
      </c>
      <c r="B1" s="266"/>
      <c r="C1" s="266"/>
      <c r="D1" s="266"/>
      <c r="E1" s="266"/>
      <c r="F1" s="50"/>
      <c r="G1" s="50"/>
    </row>
    <row r="2" spans="1:9" ht="15.6" x14ac:dyDescent="0.3">
      <c r="B2" s="59"/>
      <c r="C2" s="50"/>
      <c r="D2" s="56"/>
      <c r="E2" s="56"/>
      <c r="F2" s="50"/>
      <c r="G2" s="50"/>
    </row>
    <row r="3" spans="1:9" ht="15.6" x14ac:dyDescent="0.3">
      <c r="A3" s="59" t="s">
        <v>140</v>
      </c>
      <c r="B3" s="51"/>
      <c r="C3" s="51"/>
      <c r="D3" s="56"/>
      <c r="E3" s="56"/>
      <c r="F3" s="50"/>
      <c r="G3" s="50"/>
    </row>
    <row r="4" spans="1:9" ht="51" customHeight="1" x14ac:dyDescent="0.3">
      <c r="A4" s="50"/>
      <c r="B4" s="50"/>
      <c r="C4" s="50"/>
      <c r="D4" s="56"/>
      <c r="E4" s="267" t="s">
        <v>292</v>
      </c>
      <c r="F4" s="267"/>
      <c r="G4" s="267"/>
      <c r="H4" s="267"/>
    </row>
    <row r="5" spans="1:9" ht="15.6" x14ac:dyDescent="0.3">
      <c r="A5" s="264" t="s">
        <v>156</v>
      </c>
      <c r="B5" s="265"/>
      <c r="C5" s="64">
        <f>'Дейност 1'!E22+'Дейност 1'!E43+'Дейност 1'!E64+'Дейност 1'!E86+'Дейност 2'!E26+'Дейност 3'!E15+'Дейност 3'!E28+'Дейност 3'!E41+'Дейност 3'!E54+'Дейност 4'!E20+'Дейност 4'!E33+'Дейност 4'!E46+'Дейност 4'!E59</f>
        <v>354453</v>
      </c>
      <c r="D5" s="56"/>
      <c r="E5" s="68" t="s">
        <v>164</v>
      </c>
      <c r="F5" s="69" t="s">
        <v>168</v>
      </c>
      <c r="G5" s="69" t="s">
        <v>169</v>
      </c>
      <c r="H5" s="69" t="s">
        <v>165</v>
      </c>
    </row>
    <row r="6" spans="1:9" ht="15.6" x14ac:dyDescent="0.3">
      <c r="A6" s="264" t="s">
        <v>144</v>
      </c>
      <c r="B6" s="265"/>
      <c r="C6" s="65">
        <f>ROUND(C5*40%,2)</f>
        <v>141781.20000000001</v>
      </c>
      <c r="E6" s="70">
        <v>35000</v>
      </c>
      <c r="F6" s="70">
        <v>32000</v>
      </c>
      <c r="G6" s="109">
        <v>25000</v>
      </c>
      <c r="H6" s="109">
        <v>49781.2</v>
      </c>
      <c r="I6" s="94"/>
    </row>
    <row r="7" spans="1:9" x14ac:dyDescent="0.3">
      <c r="A7" s="268"/>
      <c r="B7" s="268"/>
      <c r="C7" s="147"/>
    </row>
    <row r="8" spans="1:9" x14ac:dyDescent="0.3">
      <c r="C8" s="98">
        <f>C5+C6</f>
        <v>496234.2</v>
      </c>
    </row>
    <row r="9" spans="1:9" x14ac:dyDescent="0.3">
      <c r="C9" s="98"/>
    </row>
    <row r="10" spans="1:9" x14ac:dyDescent="0.3">
      <c r="A10" s="122" t="s">
        <v>192</v>
      </c>
    </row>
  </sheetData>
  <mergeCells count="5">
    <mergeCell ref="A5:B5"/>
    <mergeCell ref="A6:B6"/>
    <mergeCell ref="A1:E1"/>
    <mergeCell ref="E4:H4"/>
    <mergeCell ref="A7:B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836D0-5F7A-4E57-A5D2-D4909037B654}">
  <dimension ref="A1:G25"/>
  <sheetViews>
    <sheetView topLeftCell="A6" zoomScale="120" zoomScaleNormal="120" workbookViewId="0">
      <selection activeCell="C20" sqref="C20"/>
    </sheetView>
  </sheetViews>
  <sheetFormatPr defaultRowHeight="14.4" x14ac:dyDescent="0.3"/>
  <cols>
    <col min="1" max="1" width="48.88671875" customWidth="1"/>
    <col min="2" max="2" width="18.88671875" customWidth="1"/>
    <col min="3" max="3" width="20.109375" customWidth="1"/>
    <col min="4" max="4" width="21" style="58" customWidth="1"/>
    <col min="5" max="5" width="53.109375" style="58" customWidth="1"/>
    <col min="6" max="6" width="17.33203125" customWidth="1"/>
    <col min="7" max="7" width="12.44140625" customWidth="1"/>
    <col min="8" max="8" width="10.88671875" customWidth="1"/>
    <col min="9" max="9" width="11.33203125" customWidth="1"/>
    <col min="10" max="10" width="11.5546875" customWidth="1"/>
  </cols>
  <sheetData>
    <row r="1" spans="1:7" ht="31.5" customHeight="1" x14ac:dyDescent="0.3">
      <c r="A1" s="259" t="s">
        <v>150</v>
      </c>
      <c r="B1" s="259"/>
      <c r="C1" s="259"/>
      <c r="D1"/>
      <c r="E1"/>
      <c r="F1" s="50"/>
      <c r="G1" s="50"/>
    </row>
    <row r="2" spans="1:7" ht="15.6" x14ac:dyDescent="0.3">
      <c r="A2" s="59" t="s">
        <v>229</v>
      </c>
      <c r="B2" s="59"/>
      <c r="C2" s="50"/>
      <c r="D2"/>
      <c r="E2"/>
    </row>
    <row r="3" spans="1:7" ht="15.6" x14ac:dyDescent="0.3">
      <c r="A3" s="59" t="s">
        <v>230</v>
      </c>
      <c r="B3" s="59"/>
      <c r="C3" s="50"/>
      <c r="D3" s="56"/>
      <c r="E3" s="56"/>
    </row>
    <row r="4" spans="1:7" ht="15.6" x14ac:dyDescent="0.3">
      <c r="A4" s="59"/>
      <c r="B4" s="59"/>
      <c r="C4" s="50"/>
      <c r="D4" s="56"/>
      <c r="E4" s="56"/>
    </row>
    <row r="5" spans="1:7" ht="43.5" customHeight="1" x14ac:dyDescent="0.3">
      <c r="A5" s="84" t="s">
        <v>232</v>
      </c>
      <c r="B5" s="83" t="s">
        <v>7</v>
      </c>
      <c r="C5" s="82" t="s">
        <v>151</v>
      </c>
      <c r="D5" s="82" t="s">
        <v>152</v>
      </c>
      <c r="E5" s="117"/>
      <c r="F5" s="50"/>
    </row>
    <row r="6" spans="1:7" ht="15.6" x14ac:dyDescent="0.3">
      <c r="A6" s="79" t="s">
        <v>143</v>
      </c>
      <c r="B6" s="111"/>
      <c r="C6" s="109"/>
      <c r="D6" s="109"/>
      <c r="E6" s="118"/>
    </row>
    <row r="7" spans="1:7" ht="15.6" x14ac:dyDescent="0.3">
      <c r="A7" s="80" t="s">
        <v>170</v>
      </c>
      <c r="B7" s="81"/>
      <c r="C7" s="109"/>
      <c r="D7" s="109"/>
      <c r="E7" s="118"/>
    </row>
    <row r="8" spans="1:7" ht="15.6" x14ac:dyDescent="0.3">
      <c r="A8" s="80" t="s">
        <v>148</v>
      </c>
      <c r="B8" s="111"/>
      <c r="C8" s="109"/>
      <c r="D8" s="109"/>
      <c r="E8" s="118"/>
    </row>
    <row r="9" spans="1:7" ht="15.6" x14ac:dyDescent="0.3">
      <c r="A9" s="80" t="s">
        <v>149</v>
      </c>
      <c r="B9" s="111"/>
      <c r="C9" s="109"/>
      <c r="D9" s="109"/>
      <c r="E9" s="118"/>
    </row>
    <row r="10" spans="1:7" ht="15.6" x14ac:dyDescent="0.3">
      <c r="A10" s="80" t="s">
        <v>155</v>
      </c>
      <c r="B10" s="81"/>
      <c r="C10" s="109"/>
      <c r="D10" s="109"/>
      <c r="E10" s="119"/>
    </row>
    <row r="11" spans="1:7" ht="15.6" x14ac:dyDescent="0.3">
      <c r="A11" s="123"/>
      <c r="B11" s="93">
        <f>SUM(B6:B10)</f>
        <v>0</v>
      </c>
      <c r="C11" s="93">
        <f>C6+C7+C9+C10</f>
        <v>0</v>
      </c>
      <c r="D11" s="120">
        <f>D6+D7+D8+D9+D10</f>
        <v>0</v>
      </c>
      <c r="E11" s="117"/>
    </row>
    <row r="12" spans="1:7" x14ac:dyDescent="0.3">
      <c r="D12" s="121"/>
      <c r="E12" s="117"/>
    </row>
    <row r="13" spans="1:7" x14ac:dyDescent="0.3">
      <c r="B13" s="93"/>
      <c r="D13" s="95"/>
    </row>
    <row r="15" spans="1:7" ht="48.75" customHeight="1" x14ac:dyDescent="0.3">
      <c r="A15" s="84" t="s">
        <v>233</v>
      </c>
      <c r="B15" s="83" t="s">
        <v>7</v>
      </c>
      <c r="C15" s="82" t="s">
        <v>151</v>
      </c>
      <c r="D15" s="82" t="s">
        <v>152</v>
      </c>
      <c r="E15" s="117"/>
      <c r="F15" s="50"/>
    </row>
    <row r="16" spans="1:7" ht="15.6" x14ac:dyDescent="0.3">
      <c r="A16" s="116" t="s">
        <v>143</v>
      </c>
      <c r="B16" s="111">
        <f>'Дейност 1'!J8</f>
        <v>8602</v>
      </c>
      <c r="C16" s="109">
        <f>'Дейност 1'!F84</f>
        <v>4047.9999999999995</v>
      </c>
      <c r="D16" s="109">
        <f>'Дейност 1'!F85</f>
        <v>4554</v>
      </c>
      <c r="E16" s="118"/>
    </row>
    <row r="17" spans="1:5" ht="15.6" x14ac:dyDescent="0.3">
      <c r="A17" s="80" t="s">
        <v>170</v>
      </c>
      <c r="B17" s="81">
        <f>'Дейност 2'!J25</f>
        <v>7313.9999999999991</v>
      </c>
      <c r="C17" s="109">
        <f>'Дейност 2'!J27</f>
        <v>4554</v>
      </c>
      <c r="D17" s="109">
        <f>'Дейност 2'!J26</f>
        <v>2760</v>
      </c>
      <c r="E17" s="118"/>
    </row>
    <row r="18" spans="1:5" ht="15.6" x14ac:dyDescent="0.3">
      <c r="A18" s="80" t="s">
        <v>148</v>
      </c>
      <c r="B18" s="111">
        <f>'Дейност 3'!E54</f>
        <v>0</v>
      </c>
      <c r="C18" s="109">
        <f>B18</f>
        <v>0</v>
      </c>
      <c r="D18" s="109"/>
      <c r="E18" s="118"/>
    </row>
    <row r="19" spans="1:5" ht="15.6" x14ac:dyDescent="0.3">
      <c r="A19" s="80" t="s">
        <v>149</v>
      </c>
      <c r="B19" s="111">
        <f>'Дейност 4'!E59</f>
        <v>16191.999999999998</v>
      </c>
      <c r="C19" s="109">
        <f>'Дейност 4'!F59</f>
        <v>8095.9999999999991</v>
      </c>
      <c r="D19" s="109">
        <f>'Дейност 4'!F60</f>
        <v>8095.9999999999991</v>
      </c>
      <c r="E19" s="118"/>
    </row>
    <row r="20" spans="1:5" ht="15.6" x14ac:dyDescent="0.3">
      <c r="A20" s="80" t="s">
        <v>155</v>
      </c>
      <c r="B20" s="81">
        <f>'Единна ставка'!H6</f>
        <v>49781.2</v>
      </c>
      <c r="C20" s="109">
        <f>B20</f>
        <v>49781.2</v>
      </c>
      <c r="D20" s="109"/>
      <c r="E20" s="119"/>
    </row>
    <row r="21" spans="1:5" ht="15.6" x14ac:dyDescent="0.3">
      <c r="A21" s="123"/>
      <c r="B21" s="93">
        <f>SUM(B16:B20)</f>
        <v>81889.2</v>
      </c>
      <c r="C21" s="93">
        <f>C16+C17+C19+C20</f>
        <v>66479.199999999997</v>
      </c>
      <c r="D21" s="120">
        <f>D16+D17+D18+D19+D20</f>
        <v>15410</v>
      </c>
      <c r="E21" s="117"/>
    </row>
    <row r="22" spans="1:5" x14ac:dyDescent="0.3">
      <c r="D22" s="121"/>
      <c r="E22" s="117"/>
    </row>
    <row r="23" spans="1:5" x14ac:dyDescent="0.3">
      <c r="B23" s="93"/>
      <c r="D23" s="95"/>
    </row>
    <row r="25" spans="1:5" x14ac:dyDescent="0.3">
      <c r="A25" s="122" t="s">
        <v>231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8812-5A44-4EA4-9738-6D59A35BE44E}">
  <dimension ref="A1:K33"/>
  <sheetViews>
    <sheetView tabSelected="1" workbookViewId="0">
      <selection activeCell="B31" sqref="B31"/>
    </sheetView>
  </sheetViews>
  <sheetFormatPr defaultRowHeight="14.4" x14ac:dyDescent="0.3"/>
  <cols>
    <col min="1" max="1" width="69" customWidth="1"/>
    <col min="2" max="2" width="16" style="90" customWidth="1"/>
    <col min="3" max="3" width="35.33203125" customWidth="1"/>
    <col min="4" max="4" width="22.44140625" customWidth="1"/>
    <col min="5" max="5" width="11.109375" customWidth="1"/>
    <col min="6" max="6" width="12" bestFit="1" customWidth="1"/>
    <col min="7" max="7" width="10.88671875" customWidth="1"/>
    <col min="8" max="8" width="8.6640625" customWidth="1"/>
    <col min="9" max="9" width="11" bestFit="1" customWidth="1"/>
  </cols>
  <sheetData>
    <row r="1" spans="1:11" ht="34.5" customHeight="1" x14ac:dyDescent="0.3">
      <c r="A1" s="270" t="s">
        <v>253</v>
      </c>
      <c r="B1" s="271"/>
      <c r="C1" s="272" t="s">
        <v>246</v>
      </c>
      <c r="D1" s="273"/>
      <c r="E1" s="101"/>
      <c r="F1" s="228" t="s">
        <v>145</v>
      </c>
      <c r="G1" s="228"/>
      <c r="H1" s="228"/>
      <c r="I1" s="228"/>
      <c r="J1" s="88"/>
      <c r="K1" s="88"/>
    </row>
    <row r="2" spans="1:11" ht="15.6" x14ac:dyDescent="0.3">
      <c r="A2" s="85" t="s">
        <v>160</v>
      </c>
      <c r="B2" s="97">
        <f>B3</f>
        <v>354453</v>
      </c>
      <c r="C2" s="183" t="s">
        <v>244</v>
      </c>
      <c r="D2" s="184" t="s">
        <v>245</v>
      </c>
      <c r="E2" s="101"/>
      <c r="F2" s="68" t="s">
        <v>161</v>
      </c>
      <c r="G2" s="69" t="s">
        <v>168</v>
      </c>
      <c r="H2" s="69" t="s">
        <v>169</v>
      </c>
      <c r="I2" s="69" t="s">
        <v>165</v>
      </c>
      <c r="J2" s="88"/>
      <c r="K2" s="88"/>
    </row>
    <row r="3" spans="1:11" ht="15" customHeight="1" x14ac:dyDescent="0.3">
      <c r="A3" s="86" t="s">
        <v>159</v>
      </c>
      <c r="B3" s="96">
        <f>SUM(B4:B23)</f>
        <v>354453</v>
      </c>
      <c r="C3" s="172"/>
      <c r="D3" s="173"/>
      <c r="F3" s="38">
        <f>SUM(B4:B7)+B26</f>
        <v>186593</v>
      </c>
      <c r="G3" s="38">
        <f>SUM(B8:B11)+B27</f>
        <v>163054</v>
      </c>
      <c r="H3" s="38">
        <f>SUM(B12:B15)+B28</f>
        <v>64697.999999999993</v>
      </c>
      <c r="I3" s="38">
        <f>SUM(B16:B23)+B30</f>
        <v>81889.2</v>
      </c>
    </row>
    <row r="4" spans="1:11" ht="15" customHeight="1" x14ac:dyDescent="0.3">
      <c r="A4" s="124" t="s">
        <v>171</v>
      </c>
      <c r="B4" s="174">
        <f>'Дейност 1'!G8</f>
        <v>40618</v>
      </c>
      <c r="C4" s="185" t="s">
        <v>269</v>
      </c>
      <c r="D4" s="186" t="s">
        <v>247</v>
      </c>
      <c r="E4" s="99"/>
      <c r="F4" s="100"/>
    </row>
    <row r="5" spans="1:11" s="88" customFormat="1" x14ac:dyDescent="0.3">
      <c r="A5" s="124" t="s">
        <v>173</v>
      </c>
      <c r="B5" s="174">
        <f>'Дейност 2'!G25</f>
        <v>0</v>
      </c>
      <c r="C5" s="185" t="s">
        <v>250</v>
      </c>
      <c r="D5" s="186" t="s">
        <v>248</v>
      </c>
      <c r="E5" s="101"/>
      <c r="F5" s="102"/>
    </row>
    <row r="6" spans="1:11" s="88" customFormat="1" x14ac:dyDescent="0.3">
      <c r="A6" s="124" t="s">
        <v>172</v>
      </c>
      <c r="B6" s="174">
        <f>'Дейност 3'!G13</f>
        <v>31854.999999999996</v>
      </c>
      <c r="C6" s="187" t="s">
        <v>251</v>
      </c>
      <c r="D6" s="186" t="s">
        <v>249</v>
      </c>
    </row>
    <row r="7" spans="1:11" x14ac:dyDescent="0.3">
      <c r="A7" s="124" t="s">
        <v>174</v>
      </c>
      <c r="B7" s="174">
        <f>'Дейност 4'!G8</f>
        <v>79120</v>
      </c>
      <c r="C7" s="187" t="s">
        <v>252</v>
      </c>
      <c r="D7" s="186" t="s">
        <v>22</v>
      </c>
    </row>
    <row r="8" spans="1:11" x14ac:dyDescent="0.3">
      <c r="A8" s="124" t="s">
        <v>175</v>
      </c>
      <c r="B8" s="174">
        <f>'Дейност 1'!H8</f>
        <v>36340</v>
      </c>
      <c r="C8" s="187" t="s">
        <v>270</v>
      </c>
      <c r="D8" s="186" t="s">
        <v>247</v>
      </c>
    </row>
    <row r="9" spans="1:11" x14ac:dyDescent="0.3">
      <c r="A9" s="124" t="s">
        <v>176</v>
      </c>
      <c r="B9" s="174">
        <f>'Дейност 2'!H25</f>
        <v>0</v>
      </c>
      <c r="C9" s="188" t="s">
        <v>250</v>
      </c>
      <c r="D9" s="186" t="s">
        <v>248</v>
      </c>
    </row>
    <row r="10" spans="1:11" x14ac:dyDescent="0.3">
      <c r="A10" s="124" t="s">
        <v>177</v>
      </c>
      <c r="B10" s="174">
        <f>'Дейност 3'!H13</f>
        <v>67160</v>
      </c>
      <c r="C10" s="187" t="s">
        <v>251</v>
      </c>
      <c r="D10" s="186" t="s">
        <v>249</v>
      </c>
    </row>
    <row r="11" spans="1:11" x14ac:dyDescent="0.3">
      <c r="A11" s="124" t="s">
        <v>178</v>
      </c>
      <c r="B11" s="174">
        <f>'Дейност 4'!H8</f>
        <v>27553.999999999996</v>
      </c>
      <c r="C11" s="187" t="s">
        <v>252</v>
      </c>
      <c r="D11" s="186" t="s">
        <v>22</v>
      </c>
    </row>
    <row r="12" spans="1:11" x14ac:dyDescent="0.3">
      <c r="A12" s="124" t="s">
        <v>179</v>
      </c>
      <c r="B12" s="174">
        <f>'Дейност 1'!I8</f>
        <v>31601.999999999996</v>
      </c>
      <c r="C12" s="187" t="s">
        <v>270</v>
      </c>
      <c r="D12" s="186" t="s">
        <v>247</v>
      </c>
    </row>
    <row r="13" spans="1:11" x14ac:dyDescent="0.3">
      <c r="A13" s="124" t="s">
        <v>180</v>
      </c>
      <c r="B13" s="174">
        <f>'Дейност 2'!I25</f>
        <v>0</v>
      </c>
      <c r="C13" s="187" t="s">
        <v>250</v>
      </c>
      <c r="D13" s="186" t="s">
        <v>248</v>
      </c>
    </row>
    <row r="14" spans="1:11" x14ac:dyDescent="0.3">
      <c r="A14" s="124" t="s">
        <v>181</v>
      </c>
      <c r="B14" s="174">
        <f>'Дейност 3'!I13</f>
        <v>0</v>
      </c>
      <c r="C14" s="187" t="s">
        <v>251</v>
      </c>
      <c r="D14" s="186" t="s">
        <v>249</v>
      </c>
    </row>
    <row r="15" spans="1:11" x14ac:dyDescent="0.3">
      <c r="A15" s="124" t="s">
        <v>182</v>
      </c>
      <c r="B15" s="174">
        <f>'Дейност 4'!I8</f>
        <v>8095.9999999999991</v>
      </c>
      <c r="C15" s="187" t="s">
        <v>252</v>
      </c>
      <c r="D15" s="186" t="s">
        <v>22</v>
      </c>
    </row>
    <row r="16" spans="1:11" x14ac:dyDescent="0.3">
      <c r="A16" s="124" t="s">
        <v>234</v>
      </c>
      <c r="B16" s="175">
        <f>'De minimis'!D16</f>
        <v>4554</v>
      </c>
      <c r="C16" s="187" t="s">
        <v>269</v>
      </c>
      <c r="D16" s="186" t="s">
        <v>247</v>
      </c>
    </row>
    <row r="17" spans="1:4" x14ac:dyDescent="0.3">
      <c r="A17" s="124" t="s">
        <v>237</v>
      </c>
      <c r="B17" s="176">
        <f>'De minimis'!C16</f>
        <v>4047.9999999999995</v>
      </c>
      <c r="C17" s="187" t="s">
        <v>270</v>
      </c>
      <c r="D17" s="186" t="s">
        <v>247</v>
      </c>
    </row>
    <row r="18" spans="1:4" x14ac:dyDescent="0.3">
      <c r="A18" s="124" t="s">
        <v>238</v>
      </c>
      <c r="B18" s="175">
        <f>'De minimis'!D17</f>
        <v>2760</v>
      </c>
      <c r="C18" s="187" t="s">
        <v>250</v>
      </c>
      <c r="D18" s="186" t="s">
        <v>248</v>
      </c>
    </row>
    <row r="19" spans="1:4" x14ac:dyDescent="0.3">
      <c r="A19" s="103" t="s">
        <v>239</v>
      </c>
      <c r="B19" s="176">
        <f>'De minimis'!C17</f>
        <v>4554</v>
      </c>
      <c r="C19" s="187" t="s">
        <v>250</v>
      </c>
      <c r="D19" s="186" t="s">
        <v>248</v>
      </c>
    </row>
    <row r="20" spans="1:4" x14ac:dyDescent="0.3">
      <c r="A20" s="124" t="s">
        <v>240</v>
      </c>
      <c r="B20" s="175">
        <f>'De minimis'!D18</f>
        <v>0</v>
      </c>
      <c r="C20" s="187" t="s">
        <v>251</v>
      </c>
      <c r="D20" s="186" t="s">
        <v>249</v>
      </c>
    </row>
    <row r="21" spans="1:4" x14ac:dyDescent="0.3">
      <c r="A21" s="124" t="s">
        <v>241</v>
      </c>
      <c r="B21" s="176">
        <f>'De minimis'!C18</f>
        <v>0</v>
      </c>
      <c r="C21" s="187" t="s">
        <v>251</v>
      </c>
      <c r="D21" s="186" t="s">
        <v>249</v>
      </c>
    </row>
    <row r="22" spans="1:4" x14ac:dyDescent="0.3">
      <c r="A22" s="124" t="s">
        <v>242</v>
      </c>
      <c r="B22" s="175">
        <f>'De minimis'!D19</f>
        <v>8095.9999999999991</v>
      </c>
      <c r="C22" s="187" t="s">
        <v>252</v>
      </c>
      <c r="D22" s="186" t="s">
        <v>22</v>
      </c>
    </row>
    <row r="23" spans="1:4" x14ac:dyDescent="0.3">
      <c r="A23" s="103" t="s">
        <v>235</v>
      </c>
      <c r="B23" s="176">
        <f>'De minimis'!C19</f>
        <v>8095.9999999999991</v>
      </c>
      <c r="C23" s="187" t="s">
        <v>252</v>
      </c>
      <c r="D23" s="186" t="s">
        <v>22</v>
      </c>
    </row>
    <row r="24" spans="1:4" x14ac:dyDescent="0.3">
      <c r="A24" s="85" t="s">
        <v>157</v>
      </c>
      <c r="B24" s="97">
        <f>B25</f>
        <v>141781.20000000001</v>
      </c>
      <c r="C24" s="189"/>
      <c r="D24" s="189"/>
    </row>
    <row r="25" spans="1:4" ht="28.8" x14ac:dyDescent="0.3">
      <c r="A25" s="86" t="s">
        <v>193</v>
      </c>
      <c r="B25" s="177">
        <f>40%*B3</f>
        <v>141781.20000000001</v>
      </c>
      <c r="C25" s="189"/>
      <c r="D25" s="189"/>
    </row>
    <row r="26" spans="1:4" x14ac:dyDescent="0.3">
      <c r="A26" s="124" t="s">
        <v>188</v>
      </c>
      <c r="B26" s="174">
        <f>'Единна ставка'!E6</f>
        <v>35000</v>
      </c>
      <c r="C26" s="187" t="s">
        <v>269</v>
      </c>
      <c r="D26" s="190" t="s">
        <v>247</v>
      </c>
    </row>
    <row r="27" spans="1:4" x14ac:dyDescent="0.3">
      <c r="A27" s="124" t="s">
        <v>189</v>
      </c>
      <c r="B27" s="174">
        <f>'Единна ставка'!F6</f>
        <v>32000</v>
      </c>
      <c r="C27" s="187" t="s">
        <v>269</v>
      </c>
      <c r="D27" s="190" t="s">
        <v>247</v>
      </c>
    </row>
    <row r="28" spans="1:4" x14ac:dyDescent="0.3">
      <c r="A28" s="124" t="s">
        <v>190</v>
      </c>
      <c r="B28" s="174">
        <f>'Единна ставка'!G6</f>
        <v>25000</v>
      </c>
      <c r="C28" s="187" t="s">
        <v>269</v>
      </c>
      <c r="D28" s="190" t="s">
        <v>247</v>
      </c>
    </row>
    <row r="29" spans="1:4" x14ac:dyDescent="0.3">
      <c r="A29" s="124" t="s">
        <v>191</v>
      </c>
      <c r="B29" s="174">
        <f>'De minimis'!D20</f>
        <v>0</v>
      </c>
      <c r="C29" s="187" t="s">
        <v>269</v>
      </c>
      <c r="D29" s="190" t="s">
        <v>247</v>
      </c>
    </row>
    <row r="30" spans="1:4" x14ac:dyDescent="0.3">
      <c r="A30" s="87" t="s">
        <v>236</v>
      </c>
      <c r="B30" s="174">
        <f>'De minimis'!C20</f>
        <v>49781.2</v>
      </c>
      <c r="C30" s="187" t="s">
        <v>269</v>
      </c>
      <c r="D30" s="190" t="s">
        <v>247</v>
      </c>
    </row>
    <row r="31" spans="1:4" x14ac:dyDescent="0.3">
      <c r="A31" s="89" t="s">
        <v>158</v>
      </c>
      <c r="B31" s="178">
        <f>B2+B25</f>
        <v>496234.2</v>
      </c>
      <c r="C31" s="189"/>
      <c r="D31" s="189"/>
    </row>
    <row r="33" spans="1:2" ht="159" customHeight="1" x14ac:dyDescent="0.3">
      <c r="A33" s="269" t="s">
        <v>347</v>
      </c>
      <c r="B33" s="269"/>
    </row>
  </sheetData>
  <mergeCells count="4">
    <mergeCell ref="A33:B33"/>
    <mergeCell ref="A1:B1"/>
    <mergeCell ref="C1:D1"/>
    <mergeCell ref="F1:I1"/>
  </mergeCells>
  <phoneticPr fontId="1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E9DB9-2918-400C-A5FE-CDEE83904A15}">
  <dimension ref="A1:L45"/>
  <sheetViews>
    <sheetView topLeftCell="A19" workbookViewId="0">
      <selection activeCell="L37" sqref="L37"/>
    </sheetView>
  </sheetViews>
  <sheetFormatPr defaultRowHeight="14.4" x14ac:dyDescent="0.3"/>
  <cols>
    <col min="1" max="1" width="3.5546875" customWidth="1"/>
    <col min="2" max="2" width="14.33203125" customWidth="1"/>
    <col min="3" max="3" width="38" customWidth="1"/>
    <col min="4" max="4" width="33.88671875" customWidth="1"/>
    <col min="5" max="5" width="25.44140625" customWidth="1"/>
    <col min="6" max="6" width="16.109375" customWidth="1"/>
    <col min="10" max="10" width="10.88671875" customWidth="1"/>
    <col min="11" max="11" width="12.44140625" customWidth="1"/>
    <col min="12" max="12" width="11.5546875" customWidth="1"/>
  </cols>
  <sheetData>
    <row r="1" spans="1:12" ht="30.75" customHeight="1" x14ac:dyDescent="0.3">
      <c r="A1" s="283" t="s">
        <v>12</v>
      </c>
      <c r="B1" s="283"/>
      <c r="C1" s="283"/>
      <c r="D1" s="283"/>
      <c r="E1" s="283"/>
      <c r="J1" s="274" t="s">
        <v>8</v>
      </c>
      <c r="K1" s="275"/>
      <c r="L1" s="276"/>
    </row>
    <row r="2" spans="1:12" ht="15" thickBot="1" x14ac:dyDescent="0.35">
      <c r="J2" s="9" t="s">
        <v>9</v>
      </c>
      <c r="K2" s="9" t="s">
        <v>10</v>
      </c>
      <c r="L2" s="9" t="s">
        <v>11</v>
      </c>
    </row>
    <row r="3" spans="1:12" ht="15" thickBot="1" x14ac:dyDescent="0.35">
      <c r="A3" s="1" t="s">
        <v>1</v>
      </c>
      <c r="B3" s="277" t="s">
        <v>19</v>
      </c>
      <c r="C3" s="278"/>
      <c r="D3" s="278"/>
      <c r="E3" s="278"/>
      <c r="F3" s="278"/>
      <c r="G3" s="279"/>
      <c r="J3" s="9"/>
      <c r="K3" s="9"/>
      <c r="L3" s="9"/>
    </row>
    <row r="4" spans="1:12" ht="53.4" x14ac:dyDescent="0.3">
      <c r="A4" s="2" t="s">
        <v>2</v>
      </c>
      <c r="B4" s="2" t="s">
        <v>13</v>
      </c>
      <c r="C4" s="3" t="s">
        <v>4</v>
      </c>
      <c r="D4" s="3" t="s">
        <v>26</v>
      </c>
      <c r="E4" s="2" t="s">
        <v>5</v>
      </c>
      <c r="F4" s="4" t="s">
        <v>6</v>
      </c>
      <c r="G4" s="2" t="s">
        <v>7</v>
      </c>
    </row>
    <row r="5" spans="1:12" x14ac:dyDescent="0.3">
      <c r="A5" s="5">
        <v>1</v>
      </c>
      <c r="B5" s="5"/>
      <c r="C5" s="6"/>
      <c r="D5" s="5"/>
      <c r="E5" s="5"/>
      <c r="F5" s="7"/>
      <c r="G5" s="7"/>
    </row>
    <row r="6" spans="1:12" x14ac:dyDescent="0.3">
      <c r="A6" s="5">
        <v>2</v>
      </c>
      <c r="B6" s="5"/>
      <c r="C6" s="5"/>
      <c r="D6" s="5"/>
      <c r="E6" s="5"/>
      <c r="F6" s="7"/>
      <c r="G6" s="7"/>
    </row>
    <row r="7" spans="1:12" x14ac:dyDescent="0.3">
      <c r="A7" s="5">
        <v>3</v>
      </c>
      <c r="B7" s="5"/>
      <c r="C7" s="5"/>
      <c r="D7" s="5"/>
      <c r="E7" s="5"/>
      <c r="F7" s="7"/>
      <c r="G7" s="7"/>
    </row>
    <row r="8" spans="1:12" x14ac:dyDescent="0.3">
      <c r="A8" s="5">
        <v>4</v>
      </c>
      <c r="B8" s="5"/>
      <c r="C8" s="5"/>
      <c r="D8" s="6"/>
      <c r="E8" s="5"/>
      <c r="F8" s="7"/>
      <c r="G8" s="7"/>
    </row>
    <row r="9" spans="1:12" x14ac:dyDescent="0.3">
      <c r="A9" s="5">
        <v>5</v>
      </c>
      <c r="B9" s="5"/>
      <c r="C9" s="6"/>
      <c r="D9" s="5"/>
      <c r="E9" s="5"/>
      <c r="F9" s="7"/>
      <c r="G9" s="7"/>
    </row>
    <row r="10" spans="1:12" x14ac:dyDescent="0.3">
      <c r="A10" s="5">
        <v>6</v>
      </c>
      <c r="B10" s="5"/>
      <c r="C10" s="5"/>
      <c r="D10" s="6"/>
      <c r="E10" s="5"/>
      <c r="F10" s="7"/>
      <c r="G10" s="7"/>
    </row>
    <row r="11" spans="1:12" x14ac:dyDescent="0.3">
      <c r="A11" s="5">
        <v>7</v>
      </c>
      <c r="B11" s="5"/>
      <c r="C11" s="5"/>
      <c r="D11" s="6"/>
      <c r="E11" s="5"/>
      <c r="F11" s="7"/>
      <c r="G11" s="7"/>
    </row>
    <row r="12" spans="1:12" x14ac:dyDescent="0.3">
      <c r="A12" s="5">
        <v>8</v>
      </c>
      <c r="B12" s="5"/>
      <c r="C12" s="6"/>
      <c r="D12" s="6"/>
      <c r="E12" s="5"/>
      <c r="F12" s="7"/>
      <c r="G12" s="7"/>
    </row>
    <row r="13" spans="1:12" x14ac:dyDescent="0.3">
      <c r="A13" s="5">
        <v>9</v>
      </c>
      <c r="B13" s="5"/>
      <c r="C13" s="6"/>
      <c r="D13" s="5"/>
      <c r="E13" s="5"/>
      <c r="F13" s="7"/>
      <c r="G13" s="7"/>
    </row>
    <row r="14" spans="1:12" x14ac:dyDescent="0.3">
      <c r="A14" s="5">
        <v>10</v>
      </c>
      <c r="B14" s="5"/>
      <c r="C14" s="6"/>
      <c r="D14" s="6"/>
      <c r="E14" s="5"/>
      <c r="F14" s="7"/>
      <c r="G14" s="7"/>
    </row>
    <row r="15" spans="1:12" ht="15" thickBot="1" x14ac:dyDescent="0.35">
      <c r="A15" s="280" t="s">
        <v>18</v>
      </c>
      <c r="B15" s="280"/>
      <c r="C15" s="280"/>
      <c r="D15" s="280"/>
      <c r="E15" s="280"/>
      <c r="F15" s="280"/>
      <c r="G15" s="8">
        <f>SUM(G5:G14)</f>
        <v>0</v>
      </c>
    </row>
    <row r="16" spans="1:12" ht="15" thickBot="1" x14ac:dyDescent="0.35">
      <c r="A16" s="1" t="s">
        <v>24</v>
      </c>
      <c r="B16" s="277" t="s">
        <v>20</v>
      </c>
      <c r="C16" s="278"/>
      <c r="D16" s="278"/>
      <c r="E16" s="278"/>
      <c r="F16" s="278"/>
      <c r="G16" s="279"/>
    </row>
    <row r="17" spans="1:7" ht="53.4" x14ac:dyDescent="0.3">
      <c r="A17" s="2" t="s">
        <v>2</v>
      </c>
      <c r="B17" s="11" t="s">
        <v>16</v>
      </c>
      <c r="C17" s="3" t="s">
        <v>4</v>
      </c>
      <c r="D17" s="3" t="s">
        <v>27</v>
      </c>
      <c r="E17" s="2" t="s">
        <v>5</v>
      </c>
      <c r="F17" s="4" t="s">
        <v>6</v>
      </c>
      <c r="G17" s="2" t="s">
        <v>7</v>
      </c>
    </row>
    <row r="18" spans="1:7" x14ac:dyDescent="0.3">
      <c r="A18" s="5">
        <v>1</v>
      </c>
      <c r="B18" s="5"/>
      <c r="C18" s="6"/>
      <c r="D18" s="5"/>
      <c r="E18" s="5"/>
      <c r="F18" s="7"/>
      <c r="G18" s="7"/>
    </row>
    <row r="19" spans="1:7" x14ac:dyDescent="0.3">
      <c r="A19" s="5">
        <v>2</v>
      </c>
      <c r="B19" s="5"/>
      <c r="C19" s="5"/>
      <c r="D19" s="5"/>
      <c r="E19" s="5"/>
      <c r="F19" s="7"/>
      <c r="G19" s="7"/>
    </row>
    <row r="20" spans="1:7" x14ac:dyDescent="0.3">
      <c r="A20" s="5">
        <v>3</v>
      </c>
      <c r="B20" s="5"/>
      <c r="C20" s="5"/>
      <c r="D20" s="5"/>
      <c r="E20" s="5"/>
      <c r="F20" s="7"/>
      <c r="G20" s="7"/>
    </row>
    <row r="21" spans="1:7" x14ac:dyDescent="0.3">
      <c r="A21" s="5">
        <v>4</v>
      </c>
      <c r="B21" s="5"/>
      <c r="C21" s="5"/>
      <c r="D21" s="6"/>
      <c r="E21" s="5"/>
      <c r="F21" s="7"/>
      <c r="G21" s="7"/>
    </row>
    <row r="22" spans="1:7" x14ac:dyDescent="0.3">
      <c r="A22" s="5">
        <v>5</v>
      </c>
      <c r="B22" s="5"/>
      <c r="C22" s="6"/>
      <c r="D22" s="5"/>
      <c r="E22" s="5"/>
      <c r="F22" s="7"/>
      <c r="G22" s="7"/>
    </row>
    <row r="23" spans="1:7" x14ac:dyDescent="0.3">
      <c r="A23" s="5">
        <v>6</v>
      </c>
      <c r="B23" s="5"/>
      <c r="C23" s="5"/>
      <c r="D23" s="6"/>
      <c r="E23" s="5"/>
      <c r="F23" s="7"/>
      <c r="G23" s="7"/>
    </row>
    <row r="24" spans="1:7" x14ac:dyDescent="0.3">
      <c r="A24" s="5">
        <v>7</v>
      </c>
      <c r="B24" s="5"/>
      <c r="C24" s="5"/>
      <c r="D24" s="6"/>
      <c r="E24" s="5"/>
      <c r="F24" s="7"/>
      <c r="G24" s="7"/>
    </row>
    <row r="25" spans="1:7" x14ac:dyDescent="0.3">
      <c r="A25" s="5">
        <v>8</v>
      </c>
      <c r="B25" s="5"/>
      <c r="C25" s="6"/>
      <c r="D25" s="6"/>
      <c r="E25" s="5"/>
      <c r="F25" s="7"/>
      <c r="G25" s="7"/>
    </row>
    <row r="26" spans="1:7" x14ac:dyDescent="0.3">
      <c r="A26" s="5">
        <v>9</v>
      </c>
      <c r="B26" s="5"/>
      <c r="C26" s="6"/>
      <c r="D26" s="5"/>
      <c r="E26" s="5"/>
      <c r="F26" s="7"/>
      <c r="G26" s="7"/>
    </row>
    <row r="27" spans="1:7" x14ac:dyDescent="0.3">
      <c r="A27" s="5">
        <v>10</v>
      </c>
      <c r="B27" s="5"/>
      <c r="C27" s="6"/>
      <c r="D27" s="6"/>
      <c r="E27" s="5"/>
      <c r="F27" s="7"/>
      <c r="G27" s="7"/>
    </row>
    <row r="28" spans="1:7" ht="15" thickBot="1" x14ac:dyDescent="0.35">
      <c r="A28" s="280" t="s">
        <v>17</v>
      </c>
      <c r="B28" s="280"/>
      <c r="C28" s="280"/>
      <c r="D28" s="280"/>
      <c r="E28" s="280"/>
      <c r="F28" s="280"/>
      <c r="G28" s="8">
        <f>SUM(G18:G27)</f>
        <v>0</v>
      </c>
    </row>
    <row r="29" spans="1:7" ht="15" thickBot="1" x14ac:dyDescent="0.35">
      <c r="A29" s="1" t="s">
        <v>25</v>
      </c>
      <c r="B29" s="277" t="s">
        <v>21</v>
      </c>
      <c r="C29" s="278"/>
      <c r="D29" s="278"/>
      <c r="E29" s="278"/>
      <c r="F29" s="278"/>
      <c r="G29" s="279"/>
    </row>
    <row r="30" spans="1:7" ht="53.4" x14ac:dyDescent="0.3">
      <c r="A30" s="2" t="s">
        <v>2</v>
      </c>
      <c r="B30" s="11" t="s">
        <v>22</v>
      </c>
      <c r="C30" s="3" t="s">
        <v>4</v>
      </c>
      <c r="D30" s="3" t="s">
        <v>27</v>
      </c>
      <c r="E30" s="2" t="s">
        <v>5</v>
      </c>
      <c r="F30" s="4" t="s">
        <v>6</v>
      </c>
      <c r="G30" s="2" t="s">
        <v>7</v>
      </c>
    </row>
    <row r="31" spans="1:7" x14ac:dyDescent="0.3">
      <c r="A31" s="5">
        <v>1</v>
      </c>
      <c r="B31" s="5"/>
      <c r="C31" s="6"/>
      <c r="D31" s="5"/>
      <c r="E31" s="5"/>
      <c r="F31" s="7"/>
      <c r="G31" s="7"/>
    </row>
    <row r="32" spans="1:7" x14ac:dyDescent="0.3">
      <c r="A32" s="5">
        <v>2</v>
      </c>
      <c r="B32" s="5"/>
      <c r="C32" s="5"/>
      <c r="D32" s="5"/>
      <c r="E32" s="5"/>
      <c r="F32" s="7"/>
      <c r="G32" s="7"/>
    </row>
    <row r="33" spans="1:7" x14ac:dyDescent="0.3">
      <c r="A33" s="5">
        <v>3</v>
      </c>
      <c r="B33" s="5"/>
      <c r="C33" s="5"/>
      <c r="D33" s="5"/>
      <c r="E33" s="5"/>
      <c r="F33" s="7"/>
      <c r="G33" s="7"/>
    </row>
    <row r="34" spans="1:7" x14ac:dyDescent="0.3">
      <c r="A34" s="5">
        <v>4</v>
      </c>
      <c r="B34" s="5"/>
      <c r="C34" s="5"/>
      <c r="D34" s="6"/>
      <c r="E34" s="5"/>
      <c r="F34" s="7"/>
      <c r="G34" s="7"/>
    </row>
    <row r="35" spans="1:7" x14ac:dyDescent="0.3">
      <c r="A35" s="5">
        <v>5</v>
      </c>
      <c r="B35" s="5"/>
      <c r="C35" s="6"/>
      <c r="D35" s="5"/>
      <c r="E35" s="5"/>
      <c r="F35" s="7"/>
      <c r="G35" s="7"/>
    </row>
    <row r="36" spans="1:7" x14ac:dyDescent="0.3">
      <c r="A36" s="5">
        <v>6</v>
      </c>
      <c r="B36" s="5"/>
      <c r="C36" s="5"/>
      <c r="D36" s="6"/>
      <c r="E36" s="5"/>
      <c r="F36" s="7"/>
      <c r="G36" s="7"/>
    </row>
    <row r="37" spans="1:7" x14ac:dyDescent="0.3">
      <c r="A37" s="5">
        <v>7</v>
      </c>
      <c r="B37" s="5"/>
      <c r="C37" s="5"/>
      <c r="D37" s="6"/>
      <c r="E37" s="5"/>
      <c r="F37" s="7"/>
      <c r="G37" s="7"/>
    </row>
    <row r="38" spans="1:7" x14ac:dyDescent="0.3">
      <c r="A38" s="5">
        <v>8</v>
      </c>
      <c r="B38" s="5"/>
      <c r="C38" s="6"/>
      <c r="D38" s="6"/>
      <c r="E38" s="5"/>
      <c r="F38" s="7"/>
      <c r="G38" s="7"/>
    </row>
    <row r="39" spans="1:7" x14ac:dyDescent="0.3">
      <c r="A39" s="5">
        <v>9</v>
      </c>
      <c r="B39" s="5"/>
      <c r="C39" s="6"/>
      <c r="D39" s="5"/>
      <c r="E39" s="5"/>
      <c r="F39" s="7"/>
      <c r="G39" s="7"/>
    </row>
    <row r="40" spans="1:7" x14ac:dyDescent="0.3">
      <c r="A40" s="5">
        <v>10</v>
      </c>
      <c r="B40" s="5"/>
      <c r="C40" s="6"/>
      <c r="D40" s="6"/>
      <c r="E40" s="5"/>
      <c r="F40" s="7"/>
      <c r="G40" s="7"/>
    </row>
    <row r="41" spans="1:7" x14ac:dyDescent="0.3">
      <c r="A41" s="280" t="s">
        <v>23</v>
      </c>
      <c r="B41" s="280"/>
      <c r="C41" s="280"/>
      <c r="D41" s="280"/>
      <c r="E41" s="280"/>
      <c r="F41" s="280"/>
      <c r="G41" s="8">
        <f>SUM(G31:G40)</f>
        <v>0</v>
      </c>
    </row>
    <row r="42" spans="1:7" x14ac:dyDescent="0.3">
      <c r="A42" s="282" t="s">
        <v>64</v>
      </c>
      <c r="B42" s="282"/>
      <c r="C42" s="282"/>
      <c r="D42" s="282"/>
      <c r="E42" s="282"/>
      <c r="F42" s="282"/>
      <c r="G42" s="14">
        <f>G15+G28+G41</f>
        <v>0</v>
      </c>
    </row>
    <row r="45" spans="1:7" ht="28.5" customHeight="1" x14ac:dyDescent="0.3">
      <c r="A45" s="12" t="s">
        <v>15</v>
      </c>
      <c r="B45" s="281" t="s">
        <v>130</v>
      </c>
      <c r="C45" s="281"/>
      <c r="D45" s="281"/>
      <c r="E45" s="281"/>
      <c r="F45" s="281"/>
    </row>
  </sheetData>
  <mergeCells count="10">
    <mergeCell ref="B29:G29"/>
    <mergeCell ref="A41:F41"/>
    <mergeCell ref="B45:F45"/>
    <mergeCell ref="A42:F42"/>
    <mergeCell ref="A1:E1"/>
    <mergeCell ref="J1:L1"/>
    <mergeCell ref="B16:G16"/>
    <mergeCell ref="A28:F28"/>
    <mergeCell ref="B3:G3"/>
    <mergeCell ref="A15:F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3042-30DF-4376-86BB-24343A9BFAB4}">
  <dimension ref="A1:J41"/>
  <sheetViews>
    <sheetView workbookViewId="0">
      <selection activeCell="A15" sqref="A15:C15"/>
    </sheetView>
  </sheetViews>
  <sheetFormatPr defaultRowHeight="14.4" x14ac:dyDescent="0.3"/>
  <cols>
    <col min="1" max="1" width="3" bestFit="1" customWidth="1"/>
    <col min="2" max="2" width="21.44140625" customWidth="1"/>
    <col min="3" max="3" width="31.33203125" customWidth="1"/>
    <col min="4" max="4" width="15" customWidth="1"/>
    <col min="5" max="5" width="14.33203125" bestFit="1" customWidth="1"/>
    <col min="8" max="8" width="11.6640625" customWidth="1"/>
    <col min="9" max="10" width="11" customWidth="1"/>
  </cols>
  <sheetData>
    <row r="1" spans="1:10" ht="15.6" x14ac:dyDescent="0.3">
      <c r="A1" s="19" t="s">
        <v>28</v>
      </c>
      <c r="B1" s="19"/>
      <c r="C1" s="19"/>
      <c r="D1" s="19"/>
    </row>
    <row r="2" spans="1:10" ht="15.6" x14ac:dyDescent="0.3">
      <c r="A2" s="10"/>
      <c r="B2" s="10"/>
      <c r="C2" s="10"/>
      <c r="D2" s="10"/>
    </row>
    <row r="3" spans="1:10" ht="16.2" thickBot="1" x14ac:dyDescent="0.35">
      <c r="B3" s="290"/>
      <c r="C3" s="290"/>
      <c r="H3" s="274" t="s">
        <v>31</v>
      </c>
      <c r="I3" s="275"/>
      <c r="J3" s="276"/>
    </row>
    <row r="4" spans="1:10" ht="15.75" customHeight="1" thickBot="1" x14ac:dyDescent="0.35">
      <c r="A4" s="15" t="s">
        <v>1</v>
      </c>
      <c r="B4" s="287" t="s">
        <v>120</v>
      </c>
      <c r="C4" s="288"/>
      <c r="D4" s="289"/>
      <c r="E4" s="25"/>
      <c r="F4" s="26"/>
      <c r="H4" s="9" t="s">
        <v>9</v>
      </c>
      <c r="I4" s="9" t="s">
        <v>10</v>
      </c>
      <c r="J4" s="9" t="s">
        <v>11</v>
      </c>
    </row>
    <row r="5" spans="1:10" x14ac:dyDescent="0.3">
      <c r="A5" s="2" t="s">
        <v>2</v>
      </c>
      <c r="B5" s="2" t="s">
        <v>3</v>
      </c>
      <c r="C5" s="3" t="s">
        <v>29</v>
      </c>
      <c r="D5" s="29" t="s">
        <v>30</v>
      </c>
      <c r="E5" s="23"/>
      <c r="F5" s="24"/>
      <c r="H5" s="9"/>
      <c r="I5" s="9"/>
      <c r="J5" s="9"/>
    </row>
    <row r="6" spans="1:10" x14ac:dyDescent="0.3">
      <c r="A6" s="5">
        <v>1</v>
      </c>
      <c r="B6" s="5" t="s">
        <v>32</v>
      </c>
      <c r="C6" s="7"/>
      <c r="D6" s="20">
        <f>C6*0.4</f>
        <v>0</v>
      </c>
      <c r="E6" s="21"/>
      <c r="F6" s="21"/>
      <c r="I6" s="16"/>
    </row>
    <row r="7" spans="1:10" x14ac:dyDescent="0.3">
      <c r="A7" s="5">
        <v>2</v>
      </c>
      <c r="B7" s="5" t="s">
        <v>34</v>
      </c>
      <c r="C7" s="7"/>
      <c r="D7" s="20">
        <f>C7*0.4</f>
        <v>0</v>
      </c>
      <c r="E7" s="21"/>
      <c r="F7" s="21"/>
    </row>
    <row r="8" spans="1:10" x14ac:dyDescent="0.3">
      <c r="A8" s="5">
        <v>3</v>
      </c>
      <c r="B8" s="5"/>
      <c r="C8" s="7"/>
      <c r="D8" s="20">
        <f>C8*0.4</f>
        <v>0</v>
      </c>
      <c r="E8" s="21"/>
      <c r="F8" s="21"/>
    </row>
    <row r="9" spans="1:10" x14ac:dyDescent="0.3">
      <c r="A9" s="5">
        <v>4</v>
      </c>
      <c r="B9" s="5"/>
      <c r="C9" s="5"/>
      <c r="D9" s="5"/>
      <c r="E9" s="21"/>
      <c r="F9" s="21"/>
    </row>
    <row r="10" spans="1:10" x14ac:dyDescent="0.3">
      <c r="A10" s="5">
        <v>5</v>
      </c>
      <c r="B10" s="5"/>
      <c r="C10" s="5"/>
      <c r="D10" s="5"/>
      <c r="E10" s="21"/>
      <c r="F10" s="21"/>
    </row>
    <row r="11" spans="1:10" x14ac:dyDescent="0.3">
      <c r="A11" s="5">
        <v>6</v>
      </c>
      <c r="B11" s="5"/>
      <c r="C11" s="5"/>
      <c r="D11" s="5"/>
      <c r="E11" s="21"/>
      <c r="F11" s="21"/>
    </row>
    <row r="12" spans="1:10" x14ac:dyDescent="0.3">
      <c r="A12" s="5">
        <v>7</v>
      </c>
      <c r="B12" s="5"/>
      <c r="C12" s="5"/>
      <c r="D12" s="5"/>
      <c r="E12" s="21"/>
      <c r="F12" s="21"/>
    </row>
    <row r="13" spans="1:10" x14ac:dyDescent="0.3">
      <c r="A13" s="5">
        <v>8</v>
      </c>
      <c r="B13" s="5"/>
      <c r="C13" s="5"/>
      <c r="D13" s="5"/>
      <c r="E13" s="21"/>
      <c r="F13" s="21"/>
    </row>
    <row r="14" spans="1:10" x14ac:dyDescent="0.3">
      <c r="A14" s="5">
        <v>9</v>
      </c>
      <c r="B14" s="5"/>
      <c r="C14" s="5"/>
      <c r="D14" s="5"/>
      <c r="E14" s="21"/>
      <c r="F14" s="21"/>
    </row>
    <row r="15" spans="1:10" ht="30.75" customHeight="1" x14ac:dyDescent="0.3">
      <c r="A15" s="284" t="s">
        <v>127</v>
      </c>
      <c r="B15" s="285"/>
      <c r="C15" s="286"/>
      <c r="D15" s="22">
        <f>SUM(D6:D14)</f>
        <v>0</v>
      </c>
      <c r="E15" s="28"/>
      <c r="F15" s="27"/>
    </row>
    <row r="16" spans="1:10" ht="15" thickBot="1" x14ac:dyDescent="0.35">
      <c r="A16" s="17"/>
      <c r="B16" s="17"/>
      <c r="C16" s="17"/>
      <c r="D16" s="17"/>
      <c r="E16" s="17"/>
      <c r="F16" s="18"/>
    </row>
    <row r="17" spans="1:6" ht="15.75" customHeight="1" thickBot="1" x14ac:dyDescent="0.35">
      <c r="A17" s="15" t="s">
        <v>1</v>
      </c>
      <c r="B17" s="287" t="s">
        <v>121</v>
      </c>
      <c r="C17" s="288"/>
      <c r="D17" s="289"/>
      <c r="E17" s="17"/>
      <c r="F17" s="18"/>
    </row>
    <row r="18" spans="1:6" x14ac:dyDescent="0.3">
      <c r="A18" s="2" t="s">
        <v>2</v>
      </c>
      <c r="B18" s="2" t="s">
        <v>3</v>
      </c>
      <c r="C18" s="3" t="s">
        <v>29</v>
      </c>
      <c r="D18" s="29" t="s">
        <v>30</v>
      </c>
      <c r="E18" s="17"/>
      <c r="F18" s="18"/>
    </row>
    <row r="19" spans="1:6" x14ac:dyDescent="0.3">
      <c r="A19" s="5">
        <v>1</v>
      </c>
      <c r="B19" s="5" t="s">
        <v>123</v>
      </c>
      <c r="C19" s="7"/>
      <c r="D19" s="20">
        <f>C19*0.4</f>
        <v>0</v>
      </c>
    </row>
    <row r="20" spans="1:6" x14ac:dyDescent="0.3">
      <c r="A20" s="5">
        <v>2</v>
      </c>
      <c r="B20" s="5" t="s">
        <v>124</v>
      </c>
      <c r="C20" s="7"/>
      <c r="D20" s="20">
        <f>C20*0.4</f>
        <v>0</v>
      </c>
    </row>
    <row r="21" spans="1:6" x14ac:dyDescent="0.3">
      <c r="A21" s="5">
        <v>3</v>
      </c>
      <c r="B21" s="5" t="s">
        <v>125</v>
      </c>
      <c r="C21" s="7"/>
      <c r="D21" s="20">
        <f>C21*0.4</f>
        <v>0</v>
      </c>
    </row>
    <row r="22" spans="1:6" x14ac:dyDescent="0.3">
      <c r="A22" s="5">
        <v>4</v>
      </c>
      <c r="B22" s="5" t="s">
        <v>126</v>
      </c>
      <c r="C22" s="5"/>
      <c r="D22" s="5"/>
    </row>
    <row r="23" spans="1:6" x14ac:dyDescent="0.3">
      <c r="A23" s="5">
        <v>5</v>
      </c>
      <c r="B23" s="5"/>
      <c r="C23" s="5"/>
      <c r="D23" s="5"/>
    </row>
    <row r="24" spans="1:6" x14ac:dyDescent="0.3">
      <c r="A24" s="5">
        <v>6</v>
      </c>
      <c r="B24" s="5"/>
      <c r="C24" s="5"/>
      <c r="D24" s="5"/>
    </row>
    <row r="25" spans="1:6" x14ac:dyDescent="0.3">
      <c r="A25" s="5">
        <v>7</v>
      </c>
      <c r="B25" s="5"/>
      <c r="C25" s="5"/>
      <c r="D25" s="5"/>
    </row>
    <row r="26" spans="1:6" x14ac:dyDescent="0.3">
      <c r="A26" s="5">
        <v>8</v>
      </c>
      <c r="B26" s="5"/>
      <c r="C26" s="5"/>
      <c r="D26" s="5"/>
    </row>
    <row r="27" spans="1:6" x14ac:dyDescent="0.3">
      <c r="A27" s="5">
        <v>9</v>
      </c>
      <c r="B27" s="5"/>
      <c r="C27" s="5"/>
      <c r="D27" s="5"/>
    </row>
    <row r="28" spans="1:6" ht="24.75" customHeight="1" x14ac:dyDescent="0.3">
      <c r="A28" s="284" t="s">
        <v>128</v>
      </c>
      <c r="B28" s="285"/>
      <c r="C28" s="286"/>
      <c r="D28" s="22">
        <f>SUM(D19:D27)</f>
        <v>0</v>
      </c>
    </row>
    <row r="29" spans="1:6" ht="15" thickBot="1" x14ac:dyDescent="0.35"/>
    <row r="30" spans="1:6" ht="15" thickBot="1" x14ac:dyDescent="0.35">
      <c r="A30" s="15" t="s">
        <v>1</v>
      </c>
      <c r="B30" s="287" t="s">
        <v>122</v>
      </c>
      <c r="C30" s="288"/>
      <c r="D30" s="289"/>
    </row>
    <row r="31" spans="1:6" x14ac:dyDescent="0.3">
      <c r="A31" s="2" t="s">
        <v>2</v>
      </c>
      <c r="B31" s="2" t="s">
        <v>3</v>
      </c>
      <c r="C31" s="3" t="s">
        <v>29</v>
      </c>
      <c r="D31" s="29" t="s">
        <v>30</v>
      </c>
    </row>
    <row r="32" spans="1:6" x14ac:dyDescent="0.3">
      <c r="A32" s="5">
        <v>1</v>
      </c>
      <c r="B32" s="5" t="s">
        <v>33</v>
      </c>
      <c r="C32" s="7"/>
      <c r="D32" s="20">
        <f>C32*0.4</f>
        <v>0</v>
      </c>
    </row>
    <row r="33" spans="1:4" x14ac:dyDescent="0.3">
      <c r="A33" s="5">
        <v>2</v>
      </c>
      <c r="B33" s="5" t="s">
        <v>35</v>
      </c>
      <c r="C33" s="7"/>
      <c r="D33" s="20">
        <f>C33*0.4</f>
        <v>0</v>
      </c>
    </row>
    <row r="34" spans="1:4" x14ac:dyDescent="0.3">
      <c r="A34" s="5">
        <v>3</v>
      </c>
      <c r="B34" s="5"/>
      <c r="C34" s="7"/>
      <c r="D34" s="20">
        <f>C34*0.4</f>
        <v>0</v>
      </c>
    </row>
    <row r="35" spans="1:4" x14ac:dyDescent="0.3">
      <c r="A35" s="5">
        <v>4</v>
      </c>
      <c r="B35" s="5"/>
      <c r="C35" s="5"/>
      <c r="D35" s="5"/>
    </row>
    <row r="36" spans="1:4" x14ac:dyDescent="0.3">
      <c r="A36" s="5">
        <v>5</v>
      </c>
      <c r="B36" s="5"/>
      <c r="C36" s="5"/>
      <c r="D36" s="5"/>
    </row>
    <row r="37" spans="1:4" x14ac:dyDescent="0.3">
      <c r="A37" s="5">
        <v>6</v>
      </c>
      <c r="B37" s="5"/>
      <c r="C37" s="5"/>
      <c r="D37" s="5"/>
    </row>
    <row r="38" spans="1:4" x14ac:dyDescent="0.3">
      <c r="A38" s="5">
        <v>7</v>
      </c>
      <c r="B38" s="5"/>
      <c r="C38" s="5"/>
      <c r="D38" s="5"/>
    </row>
    <row r="39" spans="1:4" x14ac:dyDescent="0.3">
      <c r="A39" s="5">
        <v>8</v>
      </c>
      <c r="B39" s="5"/>
      <c r="C39" s="5"/>
      <c r="D39" s="5"/>
    </row>
    <row r="40" spans="1:4" x14ac:dyDescent="0.3">
      <c r="A40" s="5">
        <v>9</v>
      </c>
      <c r="B40" s="5"/>
      <c r="C40" s="5"/>
      <c r="D40" s="5"/>
    </row>
    <row r="41" spans="1:4" ht="25.5" customHeight="1" x14ac:dyDescent="0.3">
      <c r="A41" s="284" t="s">
        <v>129</v>
      </c>
      <c r="B41" s="285"/>
      <c r="C41" s="286"/>
      <c r="D41" s="22">
        <f>SUM(D32:D40)</f>
        <v>0</v>
      </c>
    </row>
  </sheetData>
  <mergeCells count="8">
    <mergeCell ref="A28:C28"/>
    <mergeCell ref="B30:D30"/>
    <mergeCell ref="A41:C41"/>
    <mergeCell ref="B3:C3"/>
    <mergeCell ref="H3:J3"/>
    <mergeCell ref="A15:C15"/>
    <mergeCell ref="B4:D4"/>
    <mergeCell ref="B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B7EF-7F10-4D05-BCD9-CA9B2334D478}">
  <dimension ref="A1:K68"/>
  <sheetViews>
    <sheetView workbookViewId="0">
      <selection activeCell="G68" sqref="G68"/>
    </sheetView>
  </sheetViews>
  <sheetFormatPr defaultRowHeight="14.4" x14ac:dyDescent="0.3"/>
  <cols>
    <col min="1" max="1" width="3" bestFit="1" customWidth="1"/>
    <col min="2" max="2" width="16.6640625" customWidth="1"/>
    <col min="3" max="3" width="27.109375" customWidth="1"/>
    <col min="4" max="4" width="44.44140625" customWidth="1"/>
    <col min="5" max="5" width="13" customWidth="1"/>
    <col min="6" max="6" width="14.33203125" bestFit="1" customWidth="1"/>
    <col min="9" max="9" width="10" customWidth="1"/>
    <col min="10" max="10" width="11.109375" customWidth="1"/>
    <col min="11" max="11" width="12.109375" customWidth="1"/>
  </cols>
  <sheetData>
    <row r="1" spans="1:11" ht="15.6" x14ac:dyDescent="0.3">
      <c r="A1" s="283" t="s">
        <v>42</v>
      </c>
      <c r="B1" s="283"/>
      <c r="C1" s="283"/>
      <c r="D1" s="283"/>
      <c r="E1" s="283"/>
    </row>
    <row r="2" spans="1:11" ht="33.75" customHeight="1" thickBot="1" x14ac:dyDescent="0.35">
      <c r="A2" t="s">
        <v>1</v>
      </c>
      <c r="B2" s="290" t="s">
        <v>36</v>
      </c>
      <c r="C2" s="290"/>
      <c r="D2" s="290"/>
      <c r="I2" s="274" t="s">
        <v>65</v>
      </c>
      <c r="J2" s="275"/>
      <c r="K2" s="276"/>
    </row>
    <row r="3" spans="1:11" ht="15" thickBot="1" x14ac:dyDescent="0.35">
      <c r="A3" s="15" t="s">
        <v>1</v>
      </c>
      <c r="B3" s="287" t="s">
        <v>43</v>
      </c>
      <c r="C3" s="288"/>
      <c r="D3" s="288"/>
      <c r="E3" s="288"/>
      <c r="F3" s="288"/>
      <c r="G3" s="291"/>
      <c r="I3" s="9" t="s">
        <v>9</v>
      </c>
      <c r="J3" s="9" t="s">
        <v>10</v>
      </c>
      <c r="K3" s="9" t="s">
        <v>11</v>
      </c>
    </row>
    <row r="4" spans="1:11" ht="69" x14ac:dyDescent="0.3">
      <c r="A4" s="2" t="s">
        <v>2</v>
      </c>
      <c r="B4" s="2" t="s">
        <v>3</v>
      </c>
      <c r="C4" s="11" t="s">
        <v>38</v>
      </c>
      <c r="D4" s="30" t="s">
        <v>39</v>
      </c>
      <c r="E4" s="31" t="s">
        <v>40</v>
      </c>
      <c r="F4" s="31" t="s">
        <v>41</v>
      </c>
      <c r="G4" s="2" t="s">
        <v>7</v>
      </c>
      <c r="I4" s="9"/>
      <c r="J4" s="9"/>
      <c r="K4" s="9"/>
    </row>
    <row r="5" spans="1:11" x14ac:dyDescent="0.3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3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3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3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3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3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3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3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3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x14ac:dyDescent="0.3">
      <c r="A14" s="280" t="s">
        <v>44</v>
      </c>
      <c r="B14" s="280"/>
      <c r="C14" s="280"/>
      <c r="D14" s="280"/>
      <c r="E14" s="280"/>
      <c r="F14" s="280"/>
      <c r="G14" s="8">
        <f>SUM(G5:G13)</f>
        <v>0</v>
      </c>
    </row>
    <row r="15" spans="1:11" ht="15" thickBot="1" x14ac:dyDescent="0.35">
      <c r="A15" s="17"/>
      <c r="B15" s="17"/>
      <c r="C15" s="17"/>
      <c r="D15" s="17"/>
      <c r="E15" s="17"/>
      <c r="F15" s="17"/>
      <c r="G15" s="18"/>
    </row>
    <row r="16" spans="1:11" ht="31.5" customHeight="1" thickBot="1" x14ac:dyDescent="0.35">
      <c r="A16" s="15" t="s">
        <v>24</v>
      </c>
      <c r="B16" s="287" t="s">
        <v>45</v>
      </c>
      <c r="C16" s="288"/>
      <c r="D16" s="288"/>
      <c r="E16" s="288"/>
      <c r="F16" s="288"/>
      <c r="G16" s="291"/>
      <c r="I16" s="274" t="s">
        <v>66</v>
      </c>
      <c r="J16" s="275"/>
      <c r="K16" s="276"/>
    </row>
    <row r="17" spans="1:11" ht="69" x14ac:dyDescent="0.3">
      <c r="A17" s="2" t="s">
        <v>2</v>
      </c>
      <c r="B17" s="2" t="s">
        <v>3</v>
      </c>
      <c r="C17" s="11" t="s">
        <v>38</v>
      </c>
      <c r="D17" s="30" t="s">
        <v>39</v>
      </c>
      <c r="E17" s="31" t="s">
        <v>40</v>
      </c>
      <c r="F17" s="31" t="s">
        <v>41</v>
      </c>
      <c r="G17" s="2" t="s">
        <v>7</v>
      </c>
      <c r="I17" s="9" t="s">
        <v>9</v>
      </c>
      <c r="J17" s="9" t="s">
        <v>10</v>
      </c>
      <c r="K17" s="9" t="s">
        <v>11</v>
      </c>
    </row>
    <row r="18" spans="1:11" x14ac:dyDescent="0.3">
      <c r="A18" s="5">
        <v>1</v>
      </c>
      <c r="B18" s="5"/>
      <c r="C18" s="5"/>
      <c r="D18" s="5"/>
      <c r="E18" s="5"/>
      <c r="F18" s="7"/>
      <c r="G18" s="7">
        <f>E18*F18</f>
        <v>0</v>
      </c>
      <c r="I18" s="9"/>
      <c r="J18" s="9"/>
      <c r="K18" s="9"/>
    </row>
    <row r="19" spans="1:11" x14ac:dyDescent="0.3">
      <c r="A19" s="5">
        <v>2</v>
      </c>
      <c r="B19" s="5"/>
      <c r="C19" s="5"/>
      <c r="D19" s="5"/>
      <c r="E19" s="5"/>
      <c r="F19" s="7"/>
      <c r="G19" s="7">
        <f>E19*F19</f>
        <v>0</v>
      </c>
    </row>
    <row r="20" spans="1:11" x14ac:dyDescent="0.3">
      <c r="A20" s="5">
        <v>3</v>
      </c>
      <c r="B20" s="5"/>
      <c r="C20" s="5"/>
      <c r="D20" s="5"/>
      <c r="E20" s="5"/>
      <c r="F20" s="7"/>
      <c r="G20" s="7">
        <f>E20*F20</f>
        <v>0</v>
      </c>
    </row>
    <row r="21" spans="1:11" x14ac:dyDescent="0.3">
      <c r="A21" s="5">
        <v>4</v>
      </c>
      <c r="B21" s="5"/>
      <c r="C21" s="5"/>
      <c r="D21" s="5"/>
      <c r="E21" s="5"/>
      <c r="F21" s="7"/>
      <c r="G21" s="7">
        <f>E21*F21</f>
        <v>0</v>
      </c>
    </row>
    <row r="22" spans="1:11" x14ac:dyDescent="0.3">
      <c r="A22" s="5">
        <v>5</v>
      </c>
      <c r="B22" s="5"/>
      <c r="C22" s="5"/>
      <c r="D22" s="5"/>
      <c r="E22" s="5"/>
      <c r="F22" s="7"/>
      <c r="G22" s="7">
        <f>E22*F22</f>
        <v>0</v>
      </c>
    </row>
    <row r="23" spans="1:11" x14ac:dyDescent="0.3">
      <c r="A23" s="5">
        <v>6</v>
      </c>
      <c r="B23" s="5"/>
      <c r="C23" s="5"/>
      <c r="D23" s="5"/>
      <c r="E23" s="5"/>
      <c r="F23" s="7"/>
      <c r="G23" s="7">
        <f>E23+F23</f>
        <v>0</v>
      </c>
    </row>
    <row r="24" spans="1:11" x14ac:dyDescent="0.3">
      <c r="A24" s="5">
        <v>7</v>
      </c>
      <c r="B24" s="5"/>
      <c r="C24" s="5"/>
      <c r="D24" s="5"/>
      <c r="E24" s="5"/>
      <c r="F24" s="7"/>
      <c r="G24" s="7">
        <f>E24+F24</f>
        <v>0</v>
      </c>
    </row>
    <row r="25" spans="1:11" x14ac:dyDescent="0.3">
      <c r="A25" s="5">
        <v>8</v>
      </c>
      <c r="B25" s="5"/>
      <c r="C25" s="5"/>
      <c r="D25" s="5"/>
      <c r="E25" s="5"/>
      <c r="F25" s="7"/>
      <c r="G25" s="7">
        <v>0</v>
      </c>
    </row>
    <row r="26" spans="1:11" x14ac:dyDescent="0.3">
      <c r="A26" s="5">
        <v>9</v>
      </c>
      <c r="B26" s="5"/>
      <c r="C26" s="5"/>
      <c r="D26" s="5"/>
      <c r="E26" s="5"/>
      <c r="F26" s="7"/>
      <c r="G26" s="7">
        <f>E26+F26</f>
        <v>0</v>
      </c>
    </row>
    <row r="27" spans="1:11" x14ac:dyDescent="0.3">
      <c r="A27" s="280" t="s">
        <v>131</v>
      </c>
      <c r="B27" s="280"/>
      <c r="C27" s="280"/>
      <c r="D27" s="280"/>
      <c r="E27" s="280"/>
      <c r="F27" s="280"/>
      <c r="G27" s="8">
        <f>SUM(G18:G26)</f>
        <v>0</v>
      </c>
    </row>
    <row r="28" spans="1:11" ht="15" thickBot="1" x14ac:dyDescent="0.35"/>
    <row r="29" spans="1:11" ht="15" thickBot="1" x14ac:dyDescent="0.35">
      <c r="A29" s="15" t="s">
        <v>25</v>
      </c>
      <c r="B29" s="287" t="s">
        <v>46</v>
      </c>
      <c r="C29" s="288"/>
      <c r="D29" s="288"/>
      <c r="E29" s="288"/>
      <c r="F29" s="288"/>
      <c r="G29" s="291"/>
    </row>
    <row r="30" spans="1:11" ht="38.25" customHeight="1" x14ac:dyDescent="0.3">
      <c r="A30" s="2" t="s">
        <v>2</v>
      </c>
      <c r="B30" s="2" t="s">
        <v>3</v>
      </c>
      <c r="C30" s="11" t="s">
        <v>38</v>
      </c>
      <c r="D30" s="30" t="s">
        <v>47</v>
      </c>
      <c r="E30" s="31" t="s">
        <v>48</v>
      </c>
      <c r="F30" s="31" t="s">
        <v>49</v>
      </c>
      <c r="G30" s="2" t="s">
        <v>7</v>
      </c>
      <c r="I30" s="274" t="s">
        <v>67</v>
      </c>
      <c r="J30" s="275"/>
      <c r="K30" s="276"/>
    </row>
    <row r="31" spans="1:11" x14ac:dyDescent="0.3">
      <c r="A31" s="5">
        <v>1</v>
      </c>
      <c r="B31" s="5"/>
      <c r="C31" s="5"/>
      <c r="D31" s="5"/>
      <c r="E31" s="5"/>
      <c r="F31" s="7"/>
      <c r="G31" s="7">
        <f>E31*F31</f>
        <v>0</v>
      </c>
      <c r="I31" s="9" t="s">
        <v>9</v>
      </c>
      <c r="J31" s="9" t="s">
        <v>10</v>
      </c>
      <c r="K31" s="9" t="s">
        <v>11</v>
      </c>
    </row>
    <row r="32" spans="1:11" x14ac:dyDescent="0.3">
      <c r="A32" s="5">
        <v>2</v>
      </c>
      <c r="B32" s="5"/>
      <c r="C32" s="5"/>
      <c r="D32" s="5"/>
      <c r="E32" s="5"/>
      <c r="F32" s="7"/>
      <c r="G32" s="7">
        <f>E32*F32</f>
        <v>0</v>
      </c>
      <c r="I32" s="9"/>
      <c r="J32" s="9"/>
      <c r="K32" s="9"/>
    </row>
    <row r="33" spans="1:11" x14ac:dyDescent="0.3">
      <c r="A33" s="5">
        <v>3</v>
      </c>
      <c r="B33" s="5"/>
      <c r="C33" s="5"/>
      <c r="D33" s="5"/>
      <c r="E33" s="5"/>
      <c r="F33" s="7"/>
      <c r="G33" s="7">
        <f>E33*F33</f>
        <v>0</v>
      </c>
    </row>
    <row r="34" spans="1:11" x14ac:dyDescent="0.3">
      <c r="A34" s="5">
        <v>4</v>
      </c>
      <c r="B34" s="5"/>
      <c r="C34" s="5"/>
      <c r="D34" s="5"/>
      <c r="E34" s="5"/>
      <c r="F34" s="7"/>
      <c r="G34" s="7">
        <f>E34*F34</f>
        <v>0</v>
      </c>
    </row>
    <row r="35" spans="1:11" x14ac:dyDescent="0.3">
      <c r="A35" s="5">
        <v>5</v>
      </c>
      <c r="B35" s="5"/>
      <c r="C35" s="5"/>
      <c r="D35" s="5"/>
      <c r="E35" s="5"/>
      <c r="F35" s="7"/>
      <c r="G35" s="7">
        <f>E35*F35</f>
        <v>0</v>
      </c>
    </row>
    <row r="36" spans="1:11" x14ac:dyDescent="0.3">
      <c r="A36" s="5">
        <v>6</v>
      </c>
      <c r="B36" s="5"/>
      <c r="C36" s="5"/>
      <c r="D36" s="5"/>
      <c r="E36" s="5"/>
      <c r="F36" s="7"/>
      <c r="G36" s="7">
        <f>E36+F36</f>
        <v>0</v>
      </c>
    </row>
    <row r="37" spans="1:11" x14ac:dyDescent="0.3">
      <c r="A37" s="5">
        <v>7</v>
      </c>
      <c r="B37" s="5"/>
      <c r="C37" s="5"/>
      <c r="D37" s="5"/>
      <c r="E37" s="5"/>
      <c r="F37" s="7"/>
      <c r="G37" s="7">
        <f>E37+F37</f>
        <v>0</v>
      </c>
    </row>
    <row r="38" spans="1:11" x14ac:dyDescent="0.3">
      <c r="A38" s="5">
        <v>8</v>
      </c>
      <c r="B38" s="5"/>
      <c r="C38" s="5"/>
      <c r="D38" s="5"/>
      <c r="E38" s="5"/>
      <c r="F38" s="7"/>
      <c r="G38" s="7">
        <v>0</v>
      </c>
    </row>
    <row r="39" spans="1:11" x14ac:dyDescent="0.3">
      <c r="A39" s="5">
        <v>9</v>
      </c>
      <c r="B39" s="5"/>
      <c r="C39" s="5"/>
      <c r="D39" s="5"/>
      <c r="E39" s="5"/>
      <c r="F39" s="7"/>
      <c r="G39" s="7">
        <f>E39+F39</f>
        <v>0</v>
      </c>
    </row>
    <row r="40" spans="1:11" x14ac:dyDescent="0.3">
      <c r="A40" s="280" t="s">
        <v>50</v>
      </c>
      <c r="B40" s="280"/>
      <c r="C40" s="280"/>
      <c r="D40" s="280"/>
      <c r="E40" s="280"/>
      <c r="F40" s="280"/>
      <c r="G40" s="8">
        <f>SUM(G31:G39)</f>
        <v>0</v>
      </c>
    </row>
    <row r="41" spans="1:11" ht="15" thickBot="1" x14ac:dyDescent="0.35"/>
    <row r="42" spans="1:11" ht="15" thickBot="1" x14ac:dyDescent="0.35">
      <c r="A42" s="15" t="s">
        <v>51</v>
      </c>
      <c r="B42" s="287" t="s">
        <v>52</v>
      </c>
      <c r="C42" s="288"/>
      <c r="D42" s="288"/>
      <c r="E42" s="288"/>
      <c r="F42" s="288"/>
      <c r="G42" s="291"/>
    </row>
    <row r="43" spans="1:11" ht="110.4" x14ac:dyDescent="0.3">
      <c r="A43" s="2" t="s">
        <v>2</v>
      </c>
      <c r="B43" s="2" t="s">
        <v>3</v>
      </c>
      <c r="C43" s="11" t="s">
        <v>38</v>
      </c>
      <c r="D43" s="30" t="s">
        <v>47</v>
      </c>
      <c r="E43" s="31" t="s">
        <v>54</v>
      </c>
      <c r="F43" s="31" t="s">
        <v>53</v>
      </c>
      <c r="G43" s="2" t="s">
        <v>7</v>
      </c>
      <c r="I43" s="274" t="s">
        <v>67</v>
      </c>
      <c r="J43" s="275"/>
      <c r="K43" s="276"/>
    </row>
    <row r="44" spans="1:11" x14ac:dyDescent="0.3">
      <c r="A44" s="5">
        <v>1</v>
      </c>
      <c r="B44" s="5"/>
      <c r="C44" s="5"/>
      <c r="D44" s="5"/>
      <c r="E44" s="5"/>
      <c r="F44" s="7"/>
      <c r="G44" s="7">
        <f>E44*F44</f>
        <v>0</v>
      </c>
      <c r="I44" s="9" t="s">
        <v>9</v>
      </c>
      <c r="J44" s="9" t="s">
        <v>10</v>
      </c>
      <c r="K44" s="9" t="s">
        <v>11</v>
      </c>
    </row>
    <row r="45" spans="1:11" x14ac:dyDescent="0.3">
      <c r="A45" s="5">
        <v>2</v>
      </c>
      <c r="B45" s="5"/>
      <c r="C45" s="5"/>
      <c r="D45" s="5"/>
      <c r="E45" s="5"/>
      <c r="F45" s="7"/>
      <c r="G45" s="7">
        <f>E45*F45</f>
        <v>0</v>
      </c>
      <c r="I45" s="9"/>
      <c r="J45" s="9"/>
      <c r="K45" s="9"/>
    </row>
    <row r="46" spans="1:11" x14ac:dyDescent="0.3">
      <c r="A46" s="5">
        <v>3</v>
      </c>
      <c r="B46" s="5"/>
      <c r="C46" s="5"/>
      <c r="D46" s="5"/>
      <c r="E46" s="5"/>
      <c r="F46" s="7"/>
      <c r="G46" s="7">
        <f>E46*F46</f>
        <v>0</v>
      </c>
    </row>
    <row r="47" spans="1:11" x14ac:dyDescent="0.3">
      <c r="A47" s="5">
        <v>4</v>
      </c>
      <c r="B47" s="5"/>
      <c r="C47" s="5"/>
      <c r="D47" s="5"/>
      <c r="E47" s="5"/>
      <c r="F47" s="7"/>
      <c r="G47" s="7">
        <f>E47*F47</f>
        <v>0</v>
      </c>
    </row>
    <row r="48" spans="1:11" x14ac:dyDescent="0.3">
      <c r="A48" s="5">
        <v>5</v>
      </c>
      <c r="B48" s="5"/>
      <c r="C48" s="5"/>
      <c r="D48" s="5"/>
      <c r="E48" s="5"/>
      <c r="F48" s="7"/>
      <c r="G48" s="7">
        <f>E48*F48</f>
        <v>0</v>
      </c>
    </row>
    <row r="49" spans="1:11" x14ac:dyDescent="0.3">
      <c r="A49" s="5">
        <v>6</v>
      </c>
      <c r="B49" s="5"/>
      <c r="C49" s="5"/>
      <c r="D49" s="5"/>
      <c r="E49" s="5"/>
      <c r="F49" s="7"/>
      <c r="G49" s="7">
        <f>E49+F49</f>
        <v>0</v>
      </c>
    </row>
    <row r="50" spans="1:11" x14ac:dyDescent="0.3">
      <c r="A50" s="5">
        <v>7</v>
      </c>
      <c r="B50" s="5"/>
      <c r="C50" s="5"/>
      <c r="D50" s="5"/>
      <c r="E50" s="5"/>
      <c r="F50" s="7"/>
      <c r="G50" s="7">
        <f>E50+F50</f>
        <v>0</v>
      </c>
    </row>
    <row r="51" spans="1:11" x14ac:dyDescent="0.3">
      <c r="A51" s="5">
        <v>8</v>
      </c>
      <c r="B51" s="5"/>
      <c r="C51" s="5"/>
      <c r="D51" s="5"/>
      <c r="E51" s="5"/>
      <c r="F51" s="7"/>
      <c r="G51" s="7">
        <v>0</v>
      </c>
    </row>
    <row r="52" spans="1:11" x14ac:dyDescent="0.3">
      <c r="A52" s="5">
        <v>9</v>
      </c>
      <c r="B52" s="5"/>
      <c r="C52" s="5"/>
      <c r="D52" s="5"/>
      <c r="E52" s="5"/>
      <c r="F52" s="7"/>
      <c r="G52" s="7">
        <f>E52+F52</f>
        <v>0</v>
      </c>
    </row>
    <row r="53" spans="1:11" x14ac:dyDescent="0.3">
      <c r="A53" s="280" t="s">
        <v>132</v>
      </c>
      <c r="B53" s="280"/>
      <c r="C53" s="280"/>
      <c r="D53" s="280"/>
      <c r="E53" s="280"/>
      <c r="F53" s="280"/>
      <c r="G53" s="8">
        <f>SUM(G44:G52)</f>
        <v>0</v>
      </c>
    </row>
    <row r="54" spans="1:11" ht="15" thickBot="1" x14ac:dyDescent="0.35"/>
    <row r="55" spans="1:11" ht="15" thickBot="1" x14ac:dyDescent="0.35">
      <c r="A55" s="15" t="s">
        <v>55</v>
      </c>
      <c r="B55" s="287" t="s">
        <v>56</v>
      </c>
      <c r="C55" s="288"/>
      <c r="D55" s="288"/>
      <c r="E55" s="288"/>
      <c r="F55" s="288"/>
      <c r="G55" s="291"/>
    </row>
    <row r="56" spans="1:11" ht="41.4" x14ac:dyDescent="0.3">
      <c r="A56" s="2" t="s">
        <v>2</v>
      </c>
      <c r="B56" s="11" t="s">
        <v>60</v>
      </c>
      <c r="C56" s="11" t="s">
        <v>57</v>
      </c>
      <c r="D56" s="30" t="s">
        <v>61</v>
      </c>
      <c r="E56" s="31" t="s">
        <v>58</v>
      </c>
      <c r="F56" s="31" t="s">
        <v>59</v>
      </c>
      <c r="G56" s="2" t="s">
        <v>7</v>
      </c>
      <c r="I56" s="274" t="s">
        <v>68</v>
      </c>
      <c r="J56" s="275"/>
      <c r="K56" s="276"/>
    </row>
    <row r="57" spans="1:11" x14ac:dyDescent="0.3">
      <c r="A57" s="5">
        <v>1</v>
      </c>
      <c r="B57" s="5"/>
      <c r="C57" s="5"/>
      <c r="D57" s="5"/>
      <c r="E57" s="5"/>
      <c r="F57" s="7"/>
      <c r="G57" s="7">
        <f>E57*F57</f>
        <v>0</v>
      </c>
      <c r="I57" s="9" t="s">
        <v>9</v>
      </c>
      <c r="J57" s="9" t="s">
        <v>10</v>
      </c>
      <c r="K57" s="9" t="s">
        <v>11</v>
      </c>
    </row>
    <row r="58" spans="1:11" x14ac:dyDescent="0.3">
      <c r="A58" s="5">
        <v>2</v>
      </c>
      <c r="B58" s="5"/>
      <c r="C58" s="5"/>
      <c r="D58" s="5"/>
      <c r="E58" s="5"/>
      <c r="F58" s="7"/>
      <c r="G58" s="7">
        <f>E58*F58</f>
        <v>0</v>
      </c>
      <c r="I58" s="9"/>
      <c r="J58" s="9"/>
      <c r="K58" s="9"/>
    </row>
    <row r="59" spans="1:11" x14ac:dyDescent="0.3">
      <c r="A59" s="5">
        <v>3</v>
      </c>
      <c r="B59" s="5"/>
      <c r="C59" s="5"/>
      <c r="D59" s="5"/>
      <c r="E59" s="5"/>
      <c r="F59" s="7"/>
      <c r="G59" s="7">
        <f>E59*F59</f>
        <v>0</v>
      </c>
    </row>
    <row r="60" spans="1:11" x14ac:dyDescent="0.3">
      <c r="A60" s="5">
        <v>4</v>
      </c>
      <c r="B60" s="5"/>
      <c r="C60" s="5"/>
      <c r="D60" s="5"/>
      <c r="E60" s="5"/>
      <c r="F60" s="7"/>
      <c r="G60" s="7">
        <f>E60*F60</f>
        <v>0</v>
      </c>
    </row>
    <row r="61" spans="1:11" x14ac:dyDescent="0.3">
      <c r="A61" s="5">
        <v>5</v>
      </c>
      <c r="B61" s="5"/>
      <c r="C61" s="5"/>
      <c r="D61" s="5"/>
      <c r="E61" s="5"/>
      <c r="F61" s="7"/>
      <c r="G61" s="7">
        <f>E61*F61</f>
        <v>0</v>
      </c>
    </row>
    <row r="62" spans="1:11" x14ac:dyDescent="0.3">
      <c r="A62" s="5">
        <v>6</v>
      </c>
      <c r="B62" s="5"/>
      <c r="C62" s="5"/>
      <c r="D62" s="5"/>
      <c r="E62" s="5"/>
      <c r="F62" s="7"/>
      <c r="G62" s="7">
        <f>E62+F62</f>
        <v>0</v>
      </c>
    </row>
    <row r="63" spans="1:11" x14ac:dyDescent="0.3">
      <c r="A63" s="5">
        <v>7</v>
      </c>
      <c r="B63" s="5"/>
      <c r="C63" s="5"/>
      <c r="D63" s="5"/>
      <c r="E63" s="5"/>
      <c r="F63" s="7"/>
      <c r="G63" s="7">
        <f>E63+F63</f>
        <v>0</v>
      </c>
    </row>
    <row r="64" spans="1:11" x14ac:dyDescent="0.3">
      <c r="A64" s="5">
        <v>8</v>
      </c>
      <c r="B64" s="5"/>
      <c r="C64" s="5"/>
      <c r="D64" s="5"/>
      <c r="E64" s="5"/>
      <c r="F64" s="7"/>
      <c r="G64" s="7">
        <v>0</v>
      </c>
    </row>
    <row r="65" spans="1:7" x14ac:dyDescent="0.3">
      <c r="A65" s="5">
        <v>9</v>
      </c>
      <c r="B65" s="5"/>
      <c r="C65" s="5"/>
      <c r="D65" s="5"/>
      <c r="E65" s="5"/>
      <c r="F65" s="7"/>
      <c r="G65" s="7">
        <f>E65+F65</f>
        <v>0</v>
      </c>
    </row>
    <row r="66" spans="1:7" x14ac:dyDescent="0.3">
      <c r="A66" s="280" t="s">
        <v>62</v>
      </c>
      <c r="B66" s="280"/>
      <c r="C66" s="280"/>
      <c r="D66" s="280"/>
      <c r="E66" s="280"/>
      <c r="F66" s="280"/>
      <c r="G66" s="8">
        <f>SUM(G57:G65)</f>
        <v>0</v>
      </c>
    </row>
    <row r="68" spans="1:7" x14ac:dyDescent="0.3">
      <c r="A68" s="282" t="s">
        <v>63</v>
      </c>
      <c r="B68" s="282"/>
      <c r="C68" s="282"/>
      <c r="D68" s="282"/>
      <c r="E68" s="282"/>
      <c r="F68" s="282"/>
      <c r="G68" s="14">
        <f>G14+G27+G40+G53+G66</f>
        <v>0</v>
      </c>
    </row>
  </sheetData>
  <mergeCells count="18">
    <mergeCell ref="A66:F66"/>
    <mergeCell ref="A68:F68"/>
    <mergeCell ref="I16:K16"/>
    <mergeCell ref="I30:K30"/>
    <mergeCell ref="I43:K43"/>
    <mergeCell ref="I56:K56"/>
    <mergeCell ref="A27:F27"/>
    <mergeCell ref="B29:G29"/>
    <mergeCell ref="A40:F40"/>
    <mergeCell ref="B42:G42"/>
    <mergeCell ref="A53:F53"/>
    <mergeCell ref="B55:G55"/>
    <mergeCell ref="B16:G16"/>
    <mergeCell ref="A1:E1"/>
    <mergeCell ref="B2:D2"/>
    <mergeCell ref="I2:K2"/>
    <mergeCell ref="B3:G3"/>
    <mergeCell ref="A14:F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5AC9-D020-4006-B864-5D53D7CC7E84}">
  <dimension ref="A1:K26"/>
  <sheetViews>
    <sheetView workbookViewId="0">
      <selection activeCell="A26" sqref="A26:F26"/>
    </sheetView>
  </sheetViews>
  <sheetFormatPr defaultRowHeight="14.4" x14ac:dyDescent="0.3"/>
  <cols>
    <col min="1" max="1" width="3" bestFit="1" customWidth="1"/>
    <col min="2" max="2" width="10.6640625" bestFit="1" customWidth="1"/>
    <col min="3" max="3" width="10.6640625" customWidth="1"/>
    <col min="4" max="4" width="51.88671875" customWidth="1"/>
    <col min="5" max="5" width="13" customWidth="1"/>
    <col min="6" max="6" width="14.33203125" bestFit="1" customWidth="1"/>
    <col min="9" max="9" width="10" customWidth="1"/>
    <col min="10" max="10" width="11.109375" customWidth="1"/>
    <col min="11" max="11" width="12.109375" customWidth="1"/>
  </cols>
  <sheetData>
    <row r="1" spans="1:11" ht="15.6" x14ac:dyDescent="0.3">
      <c r="A1" s="283" t="s">
        <v>71</v>
      </c>
      <c r="B1" s="283"/>
      <c r="C1" s="283"/>
      <c r="D1" s="283"/>
      <c r="E1" s="283"/>
    </row>
    <row r="2" spans="1:11" ht="16.2" thickBot="1" x14ac:dyDescent="0.35">
      <c r="A2" t="s">
        <v>55</v>
      </c>
      <c r="B2" s="290" t="s">
        <v>73</v>
      </c>
      <c r="C2" s="290"/>
      <c r="D2" s="290"/>
      <c r="I2" s="274" t="s">
        <v>37</v>
      </c>
      <c r="J2" s="275"/>
      <c r="K2" s="276"/>
    </row>
    <row r="3" spans="1:11" ht="15" thickBot="1" x14ac:dyDescent="0.35">
      <c r="A3" s="15" t="s">
        <v>72</v>
      </c>
      <c r="B3" s="287" t="s">
        <v>75</v>
      </c>
      <c r="C3" s="288"/>
      <c r="D3" s="288"/>
      <c r="E3" s="288"/>
      <c r="F3" s="288"/>
      <c r="G3" s="291"/>
      <c r="I3" s="9" t="s">
        <v>9</v>
      </c>
      <c r="J3" s="9" t="s">
        <v>10</v>
      </c>
      <c r="K3" s="9" t="s">
        <v>11</v>
      </c>
    </row>
    <row r="4" spans="1:11" ht="39.6" x14ac:dyDescent="0.3">
      <c r="A4" s="2" t="s">
        <v>2</v>
      </c>
      <c r="B4" s="2" t="s">
        <v>3</v>
      </c>
      <c r="C4" s="11" t="s">
        <v>38</v>
      </c>
      <c r="D4" s="30" t="s">
        <v>74</v>
      </c>
      <c r="E4" s="31" t="s">
        <v>69</v>
      </c>
      <c r="F4" s="31" t="s">
        <v>70</v>
      </c>
      <c r="G4" s="2" t="s">
        <v>7</v>
      </c>
      <c r="I4" s="9"/>
      <c r="J4" s="9"/>
      <c r="K4" s="9"/>
    </row>
    <row r="5" spans="1:11" x14ac:dyDescent="0.3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3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3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3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3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3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3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3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3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ht="15" thickBot="1" x14ac:dyDescent="0.35">
      <c r="A14" s="280" t="s">
        <v>76</v>
      </c>
      <c r="B14" s="280"/>
      <c r="C14" s="280"/>
      <c r="D14" s="280"/>
      <c r="E14" s="280"/>
      <c r="F14" s="280"/>
      <c r="G14" s="8">
        <f>SUM(G5:G13)</f>
        <v>0</v>
      </c>
    </row>
    <row r="15" spans="1:11" ht="15.75" customHeight="1" thickBot="1" x14ac:dyDescent="0.35">
      <c r="A15" s="15" t="s">
        <v>77</v>
      </c>
      <c r="B15" s="287" t="s">
        <v>78</v>
      </c>
      <c r="C15" s="288"/>
      <c r="D15" s="288"/>
      <c r="E15" s="288"/>
      <c r="F15" s="288"/>
      <c r="G15" s="291"/>
    </row>
    <row r="16" spans="1:11" ht="39.6" x14ac:dyDescent="0.3">
      <c r="A16" s="2" t="s">
        <v>2</v>
      </c>
      <c r="B16" s="2" t="s">
        <v>3</v>
      </c>
      <c r="C16" s="11" t="s">
        <v>38</v>
      </c>
      <c r="D16" s="30" t="s">
        <v>79</v>
      </c>
      <c r="E16" s="31" t="s">
        <v>69</v>
      </c>
      <c r="F16" s="31" t="s">
        <v>70</v>
      </c>
      <c r="G16" s="2" t="s">
        <v>7</v>
      </c>
    </row>
    <row r="17" spans="1:7" x14ac:dyDescent="0.3">
      <c r="A17" s="5">
        <v>1</v>
      </c>
      <c r="B17" s="5"/>
      <c r="C17" s="5"/>
      <c r="D17" s="5"/>
      <c r="E17" s="5"/>
      <c r="F17" s="7"/>
      <c r="G17" s="7">
        <f>E17*F17</f>
        <v>0</v>
      </c>
    </row>
    <row r="18" spans="1:7" x14ac:dyDescent="0.3">
      <c r="A18" s="5">
        <v>2</v>
      </c>
      <c r="B18" s="5"/>
      <c r="C18" s="5"/>
      <c r="D18" s="5"/>
      <c r="E18" s="5"/>
      <c r="F18" s="7"/>
      <c r="G18" s="7">
        <f>E18*F18</f>
        <v>0</v>
      </c>
    </row>
    <row r="19" spans="1:7" x14ac:dyDescent="0.3">
      <c r="A19" s="5">
        <v>3</v>
      </c>
      <c r="B19" s="5"/>
      <c r="C19" s="5"/>
      <c r="D19" s="5"/>
      <c r="E19" s="5"/>
      <c r="F19" s="7"/>
      <c r="G19" s="7">
        <f>E19*F19</f>
        <v>0</v>
      </c>
    </row>
    <row r="20" spans="1:7" x14ac:dyDescent="0.3">
      <c r="A20" s="5">
        <v>4</v>
      </c>
      <c r="B20" s="5"/>
      <c r="C20" s="5"/>
      <c r="D20" s="5"/>
      <c r="E20" s="5"/>
      <c r="F20" s="7"/>
      <c r="G20" s="7">
        <f>E20*F20</f>
        <v>0</v>
      </c>
    </row>
    <row r="21" spans="1:7" x14ac:dyDescent="0.3">
      <c r="A21" s="5">
        <v>5</v>
      </c>
      <c r="B21" s="5"/>
      <c r="C21" s="5"/>
      <c r="D21" s="5"/>
      <c r="E21" s="5"/>
      <c r="F21" s="7"/>
      <c r="G21" s="7">
        <f>E21*F21</f>
        <v>0</v>
      </c>
    </row>
    <row r="22" spans="1:7" x14ac:dyDescent="0.3">
      <c r="A22" s="5">
        <v>6</v>
      </c>
      <c r="B22" s="5"/>
      <c r="C22" s="5"/>
      <c r="D22" s="5"/>
      <c r="E22" s="5"/>
      <c r="F22" s="7"/>
      <c r="G22" s="7">
        <f>E22+F22</f>
        <v>0</v>
      </c>
    </row>
    <row r="23" spans="1:7" x14ac:dyDescent="0.3">
      <c r="A23" s="5">
        <v>7</v>
      </c>
      <c r="B23" s="5"/>
      <c r="C23" s="5"/>
      <c r="D23" s="5"/>
      <c r="E23" s="5"/>
      <c r="F23" s="7"/>
      <c r="G23" s="7">
        <f>E23+F23</f>
        <v>0</v>
      </c>
    </row>
    <row r="24" spans="1:7" x14ac:dyDescent="0.3">
      <c r="A24" s="5">
        <v>8</v>
      </c>
      <c r="B24" s="5"/>
      <c r="C24" s="5"/>
      <c r="D24" s="5"/>
      <c r="E24" s="5"/>
      <c r="F24" s="7"/>
      <c r="G24" s="7">
        <v>0</v>
      </c>
    </row>
    <row r="25" spans="1:7" x14ac:dyDescent="0.3">
      <c r="A25" s="5">
        <v>9</v>
      </c>
      <c r="B25" s="5"/>
      <c r="C25" s="5"/>
      <c r="D25" s="5"/>
      <c r="E25" s="5"/>
      <c r="F25" s="7"/>
      <c r="G25" s="7">
        <f>E25+F25</f>
        <v>0</v>
      </c>
    </row>
    <row r="26" spans="1:7" x14ac:dyDescent="0.3">
      <c r="A26" s="280" t="s">
        <v>133</v>
      </c>
      <c r="B26" s="280"/>
      <c r="C26" s="280"/>
      <c r="D26" s="280"/>
      <c r="E26" s="280"/>
      <c r="F26" s="280"/>
      <c r="G26" s="8">
        <f>SUM(G17:G25)</f>
        <v>0</v>
      </c>
    </row>
  </sheetData>
  <mergeCells count="7">
    <mergeCell ref="A26:F26"/>
    <mergeCell ref="A1:E1"/>
    <mergeCell ref="B2:D2"/>
    <mergeCell ref="I2:K2"/>
    <mergeCell ref="B3:G3"/>
    <mergeCell ref="A14:F14"/>
    <mergeCell ref="B15:G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D1DE-4B03-40E9-A5BF-B36C54B02C36}">
  <dimension ref="A1:K17"/>
  <sheetViews>
    <sheetView workbookViewId="0">
      <selection activeCell="A13" sqref="A13:F13"/>
    </sheetView>
  </sheetViews>
  <sheetFormatPr defaultRowHeight="14.4" x14ac:dyDescent="0.3"/>
  <cols>
    <col min="1" max="1" width="3" bestFit="1" customWidth="1"/>
    <col min="2" max="2" width="10.6640625" bestFit="1" customWidth="1"/>
    <col min="3" max="3" width="10.6640625" customWidth="1"/>
    <col min="4" max="4" width="51.88671875" customWidth="1"/>
    <col min="5" max="5" width="13" customWidth="1"/>
    <col min="6" max="6" width="14.33203125" bestFit="1" customWidth="1"/>
    <col min="9" max="9" width="10" customWidth="1"/>
    <col min="10" max="10" width="11.109375" customWidth="1"/>
    <col min="11" max="11" width="12.109375" customWidth="1"/>
  </cols>
  <sheetData>
    <row r="1" spans="1:11" ht="15.6" x14ac:dyDescent="0.3">
      <c r="A1" s="283" t="s">
        <v>80</v>
      </c>
      <c r="B1" s="283"/>
      <c r="C1" s="283"/>
      <c r="D1" s="283"/>
      <c r="E1" s="283"/>
    </row>
    <row r="2" spans="1:11" ht="16.2" thickBot="1" x14ac:dyDescent="0.35">
      <c r="A2">
        <v>1</v>
      </c>
      <c r="B2" s="290" t="s">
        <v>0</v>
      </c>
      <c r="C2" s="290"/>
      <c r="D2" s="290"/>
      <c r="I2" s="274" t="s">
        <v>37</v>
      </c>
      <c r="J2" s="275"/>
      <c r="K2" s="276"/>
    </row>
    <row r="3" spans="1:11" ht="27.6" x14ac:dyDescent="0.3">
      <c r="A3" s="2" t="s">
        <v>2</v>
      </c>
      <c r="B3" s="2" t="s">
        <v>3</v>
      </c>
      <c r="C3" s="11" t="s">
        <v>38</v>
      </c>
      <c r="D3" s="30" t="s">
        <v>82</v>
      </c>
      <c r="E3" s="31" t="s">
        <v>40</v>
      </c>
      <c r="F3" s="31" t="s">
        <v>81</v>
      </c>
      <c r="G3" s="2" t="s">
        <v>7</v>
      </c>
      <c r="I3" s="9"/>
      <c r="J3" s="9"/>
      <c r="K3" s="9"/>
    </row>
    <row r="4" spans="1:11" x14ac:dyDescent="0.3">
      <c r="A4" s="5">
        <v>1</v>
      </c>
      <c r="B4" s="32" t="s">
        <v>85</v>
      </c>
      <c r="C4" s="5"/>
      <c r="D4" s="5" t="s">
        <v>83</v>
      </c>
      <c r="E4" s="5"/>
      <c r="F4" s="7"/>
      <c r="G4" s="7">
        <f>E4*F4</f>
        <v>0</v>
      </c>
      <c r="J4" s="16"/>
    </row>
    <row r="5" spans="1:11" x14ac:dyDescent="0.3">
      <c r="A5" s="5">
        <v>2</v>
      </c>
      <c r="B5" s="32" t="s">
        <v>86</v>
      </c>
      <c r="C5" s="5"/>
      <c r="D5" s="5"/>
      <c r="E5" s="5"/>
      <c r="F5" s="7"/>
      <c r="G5" s="7">
        <f>E5*F5</f>
        <v>0</v>
      </c>
    </row>
    <row r="6" spans="1:11" x14ac:dyDescent="0.3">
      <c r="A6" s="5">
        <v>3</v>
      </c>
      <c r="B6" s="32" t="s">
        <v>87</v>
      </c>
      <c r="C6" s="5"/>
      <c r="D6" s="5"/>
      <c r="E6" s="5"/>
      <c r="F6" s="7"/>
      <c r="G6" s="7">
        <f>E6*F6</f>
        <v>0</v>
      </c>
    </row>
    <row r="7" spans="1:11" x14ac:dyDescent="0.3">
      <c r="A7" s="5">
        <v>4</v>
      </c>
      <c r="B7" s="32" t="s">
        <v>85</v>
      </c>
      <c r="C7" s="5"/>
      <c r="D7" s="5" t="s">
        <v>84</v>
      </c>
      <c r="E7" s="5"/>
      <c r="F7" s="7"/>
      <c r="G7" s="7">
        <f>E7*F7</f>
        <v>0</v>
      </c>
    </row>
    <row r="8" spans="1:11" x14ac:dyDescent="0.3">
      <c r="A8" s="5">
        <v>5</v>
      </c>
      <c r="B8" s="32" t="s">
        <v>86</v>
      </c>
      <c r="C8" s="5"/>
      <c r="D8" s="5"/>
      <c r="E8" s="5"/>
      <c r="F8" s="7"/>
      <c r="G8" s="7">
        <f>E8*F8</f>
        <v>0</v>
      </c>
    </row>
    <row r="9" spans="1:11" x14ac:dyDescent="0.3">
      <c r="A9" s="5">
        <v>6</v>
      </c>
      <c r="B9" s="32" t="s">
        <v>86</v>
      </c>
      <c r="C9" s="5"/>
      <c r="D9" s="5" t="s">
        <v>89</v>
      </c>
      <c r="E9" s="5"/>
      <c r="F9" s="7"/>
      <c r="G9" s="7">
        <f>E9+F9</f>
        <v>0</v>
      </c>
    </row>
    <row r="10" spans="1:11" x14ac:dyDescent="0.3">
      <c r="A10" s="5">
        <v>7</v>
      </c>
      <c r="B10" s="32" t="s">
        <v>87</v>
      </c>
      <c r="C10" s="5"/>
      <c r="D10" s="5" t="s">
        <v>90</v>
      </c>
      <c r="E10" s="5"/>
      <c r="F10" s="7"/>
      <c r="G10" s="7">
        <f>E10+F10</f>
        <v>0</v>
      </c>
    </row>
    <row r="11" spans="1:11" x14ac:dyDescent="0.3">
      <c r="A11" s="5">
        <v>8</v>
      </c>
      <c r="B11" s="32" t="s">
        <v>88</v>
      </c>
      <c r="C11" s="5"/>
      <c r="D11" s="5" t="s">
        <v>91</v>
      </c>
      <c r="E11" s="5"/>
      <c r="F11" s="7"/>
      <c r="G11" s="7">
        <v>0</v>
      </c>
    </row>
    <row r="12" spans="1:11" x14ac:dyDescent="0.3">
      <c r="A12" s="5">
        <v>9</v>
      </c>
      <c r="B12" s="32" t="s">
        <v>88</v>
      </c>
      <c r="C12" s="5"/>
      <c r="D12" s="5"/>
      <c r="E12" s="5"/>
      <c r="F12" s="7"/>
      <c r="G12" s="7">
        <f>E12+F12</f>
        <v>0</v>
      </c>
    </row>
    <row r="13" spans="1:11" x14ac:dyDescent="0.3">
      <c r="A13" s="280" t="s">
        <v>92</v>
      </c>
      <c r="B13" s="280"/>
      <c r="C13" s="280"/>
      <c r="D13" s="280"/>
      <c r="E13" s="280"/>
      <c r="F13" s="280"/>
      <c r="G13" s="8">
        <f>SUM(G4:G12)</f>
        <v>0</v>
      </c>
    </row>
    <row r="14" spans="1:11" x14ac:dyDescent="0.3">
      <c r="A14" s="17"/>
      <c r="B14" s="17"/>
      <c r="C14" s="17"/>
      <c r="D14" s="17"/>
      <c r="E14" s="17"/>
      <c r="F14" s="17"/>
      <c r="G14" s="18"/>
    </row>
    <row r="15" spans="1:11" x14ac:dyDescent="0.3">
      <c r="A15" s="17"/>
      <c r="B15" s="17"/>
      <c r="C15" s="17"/>
      <c r="D15" s="17"/>
      <c r="E15" s="17"/>
      <c r="F15" s="17"/>
      <c r="G15" s="18"/>
    </row>
    <row r="16" spans="1:11" x14ac:dyDescent="0.3">
      <c r="A16" s="17"/>
      <c r="B16" s="17"/>
      <c r="C16" s="17"/>
      <c r="D16" s="17"/>
      <c r="E16" s="17"/>
      <c r="F16" s="17"/>
      <c r="G16" s="18"/>
    </row>
    <row r="17" spans="2:2" x14ac:dyDescent="0.3">
      <c r="B17" s="17"/>
    </row>
  </sheetData>
  <mergeCells count="4">
    <mergeCell ref="A1:E1"/>
    <mergeCell ref="B2:D2"/>
    <mergeCell ref="I2:K2"/>
    <mergeCell ref="A13:F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E10F-109D-4A4B-83AC-9C9A344A4AB5}">
  <dimension ref="A1:N45"/>
  <sheetViews>
    <sheetView workbookViewId="0">
      <selection activeCell="J42" sqref="J42"/>
    </sheetView>
  </sheetViews>
  <sheetFormatPr defaultRowHeight="14.4" x14ac:dyDescent="0.3"/>
  <cols>
    <col min="2" max="3" width="13.109375" customWidth="1"/>
    <col min="4" max="4" width="30.6640625" customWidth="1"/>
    <col min="5" max="5" width="23.6640625" customWidth="1"/>
    <col min="6" max="6" width="20.5546875" customWidth="1"/>
    <col min="7" max="7" width="14.33203125" customWidth="1"/>
    <col min="8" max="8" width="14.88671875" customWidth="1"/>
    <col min="9" max="9" width="13" customWidth="1"/>
    <col min="10" max="10" width="12.44140625" customWidth="1"/>
    <col min="11" max="11" width="10.44140625" customWidth="1"/>
    <col min="12" max="13" width="10.6640625" customWidth="1"/>
    <col min="14" max="14" width="11.44140625" customWidth="1"/>
  </cols>
  <sheetData>
    <row r="1" spans="1:13" ht="34.5" customHeight="1" x14ac:dyDescent="0.3">
      <c r="A1" s="33" t="s">
        <v>95</v>
      </c>
      <c r="B1" s="33"/>
      <c r="C1" s="33"/>
      <c r="D1" s="33"/>
      <c r="E1" s="33"/>
      <c r="F1" s="33"/>
      <c r="G1" s="33"/>
      <c r="H1" s="33"/>
      <c r="K1" s="274" t="s">
        <v>116</v>
      </c>
      <c r="L1" s="275"/>
      <c r="M1" s="276"/>
    </row>
    <row r="2" spans="1:13" ht="15.6" x14ac:dyDescent="0.3">
      <c r="A2" s="35" t="s">
        <v>119</v>
      </c>
      <c r="B2" s="19"/>
      <c r="C2" s="19"/>
      <c r="D2" s="19"/>
      <c r="E2" s="19"/>
      <c r="F2" s="19"/>
      <c r="G2" s="19"/>
      <c r="H2" s="19"/>
      <c r="K2" s="9" t="s">
        <v>9</v>
      </c>
      <c r="L2" s="9" t="s">
        <v>10</v>
      </c>
      <c r="M2" s="9" t="s">
        <v>11</v>
      </c>
    </row>
    <row r="3" spans="1:13" ht="15" customHeight="1" x14ac:dyDescent="0.3">
      <c r="A3" t="s">
        <v>100</v>
      </c>
      <c r="K3" s="9"/>
      <c r="L3" s="9"/>
      <c r="M3" s="9"/>
    </row>
    <row r="4" spans="1:13" x14ac:dyDescent="0.3">
      <c r="A4" s="292" t="s">
        <v>2</v>
      </c>
      <c r="B4" s="292" t="s">
        <v>3</v>
      </c>
      <c r="C4" s="293" t="s">
        <v>38</v>
      </c>
      <c r="D4" s="293" t="s">
        <v>97</v>
      </c>
      <c r="E4" s="293" t="s">
        <v>114</v>
      </c>
      <c r="F4" s="292" t="s">
        <v>93</v>
      </c>
      <c r="G4" s="293" t="s">
        <v>107</v>
      </c>
      <c r="H4" s="293" t="s">
        <v>106</v>
      </c>
      <c r="I4" s="293" t="s">
        <v>94</v>
      </c>
    </row>
    <row r="5" spans="1:13" ht="51" customHeight="1" x14ac:dyDescent="0.3">
      <c r="A5" s="292"/>
      <c r="B5" s="292"/>
      <c r="C5" s="294"/>
      <c r="D5" s="294"/>
      <c r="E5" s="294"/>
      <c r="F5" s="292"/>
      <c r="G5" s="294"/>
      <c r="H5" s="294"/>
      <c r="I5" s="294"/>
    </row>
    <row r="6" spans="1:13" x14ac:dyDescent="0.3">
      <c r="A6" s="9">
        <v>1</v>
      </c>
      <c r="B6" s="9"/>
      <c r="C6" s="9"/>
      <c r="D6" s="9"/>
      <c r="E6" s="9"/>
      <c r="F6" s="9"/>
      <c r="G6" s="48"/>
      <c r="H6" s="9">
        <v>1.38</v>
      </c>
      <c r="I6" s="13">
        <f>G6*H6</f>
        <v>0</v>
      </c>
    </row>
    <row r="7" spans="1:13" x14ac:dyDescent="0.3">
      <c r="A7" s="9">
        <v>2</v>
      </c>
      <c r="B7" s="9"/>
      <c r="C7" s="9"/>
      <c r="D7" s="9"/>
      <c r="E7" s="9"/>
      <c r="F7" s="9"/>
      <c r="G7" s="48"/>
      <c r="H7" s="9">
        <v>2.0699999999999998</v>
      </c>
      <c r="I7" s="13">
        <f t="shared" ref="I7:I15" si="0">G7*H7</f>
        <v>0</v>
      </c>
    </row>
    <row r="8" spans="1:13" x14ac:dyDescent="0.3">
      <c r="A8" s="9">
        <v>3</v>
      </c>
      <c r="B8" s="9"/>
      <c r="C8" s="9"/>
      <c r="D8" s="9"/>
      <c r="E8" s="9"/>
      <c r="F8" s="9"/>
      <c r="G8" s="9"/>
      <c r="H8" s="9">
        <v>1.04</v>
      </c>
      <c r="I8" s="13">
        <f t="shared" si="0"/>
        <v>0</v>
      </c>
    </row>
    <row r="9" spans="1:13" x14ac:dyDescent="0.3">
      <c r="A9" s="9">
        <v>4</v>
      </c>
      <c r="B9" s="9"/>
      <c r="C9" s="9"/>
      <c r="D9" s="9"/>
      <c r="E9" s="9"/>
      <c r="F9" s="9"/>
      <c r="G9" s="9"/>
      <c r="H9" s="9">
        <v>1.5</v>
      </c>
      <c r="I9" s="13">
        <f t="shared" si="0"/>
        <v>0</v>
      </c>
    </row>
    <row r="10" spans="1:13" x14ac:dyDescent="0.3">
      <c r="A10" s="9">
        <v>5</v>
      </c>
      <c r="B10" s="9"/>
      <c r="C10" s="9"/>
      <c r="D10" s="9"/>
      <c r="E10" s="9"/>
      <c r="F10" s="9"/>
      <c r="G10" s="9"/>
      <c r="H10" s="9"/>
      <c r="I10" s="13">
        <f t="shared" si="0"/>
        <v>0</v>
      </c>
    </row>
    <row r="11" spans="1:13" x14ac:dyDescent="0.3">
      <c r="A11" s="9">
        <v>6</v>
      </c>
      <c r="B11" s="9"/>
      <c r="C11" s="9"/>
      <c r="D11" s="9"/>
      <c r="E11" s="9"/>
      <c r="F11" s="9"/>
      <c r="G11" s="9"/>
      <c r="H11" s="9"/>
      <c r="I11" s="13">
        <f t="shared" si="0"/>
        <v>0</v>
      </c>
    </row>
    <row r="12" spans="1:13" x14ac:dyDescent="0.3">
      <c r="A12" s="9">
        <v>7</v>
      </c>
      <c r="B12" s="9"/>
      <c r="C12" s="9"/>
      <c r="D12" s="9"/>
      <c r="E12" s="9"/>
      <c r="F12" s="9"/>
      <c r="G12" s="9"/>
      <c r="H12" s="9"/>
      <c r="I12" s="13">
        <f t="shared" si="0"/>
        <v>0</v>
      </c>
    </row>
    <row r="13" spans="1:13" x14ac:dyDescent="0.3">
      <c r="A13" s="9">
        <v>8</v>
      </c>
      <c r="B13" s="9"/>
      <c r="C13" s="9"/>
      <c r="D13" s="9"/>
      <c r="E13" s="9"/>
      <c r="F13" s="9"/>
      <c r="G13" s="9"/>
      <c r="H13" s="9"/>
      <c r="I13" s="13">
        <f t="shared" si="0"/>
        <v>0</v>
      </c>
    </row>
    <row r="14" spans="1:13" x14ac:dyDescent="0.3">
      <c r="A14" s="9">
        <v>9</v>
      </c>
      <c r="B14" s="9"/>
      <c r="C14" s="9"/>
      <c r="D14" s="9"/>
      <c r="E14" s="9"/>
      <c r="F14" s="9"/>
      <c r="G14" s="9"/>
      <c r="H14" s="9"/>
      <c r="I14" s="13">
        <f t="shared" si="0"/>
        <v>0</v>
      </c>
    </row>
    <row r="15" spans="1:13" x14ac:dyDescent="0.3">
      <c r="A15" s="9">
        <v>10</v>
      </c>
      <c r="B15" s="9"/>
      <c r="C15" s="9"/>
      <c r="D15" s="9"/>
      <c r="E15" s="9"/>
      <c r="F15" s="9"/>
      <c r="G15" s="9"/>
      <c r="H15" s="9"/>
      <c r="I15" s="13">
        <f t="shared" si="0"/>
        <v>0</v>
      </c>
    </row>
    <row r="16" spans="1:13" x14ac:dyDescent="0.3">
      <c r="A16" s="295" t="s">
        <v>96</v>
      </c>
      <c r="B16" s="296"/>
      <c r="C16" s="296"/>
      <c r="D16" s="296"/>
      <c r="E16" s="296"/>
      <c r="F16" s="296"/>
      <c r="G16" s="296"/>
      <c r="H16" s="296"/>
      <c r="I16" s="34">
        <f>SUM(I6:I15)</f>
        <v>0</v>
      </c>
    </row>
    <row r="17" spans="1:14" ht="28.5" customHeight="1" x14ac:dyDescent="0.3">
      <c r="A17" t="s">
        <v>99</v>
      </c>
    </row>
    <row r="18" spans="1:14" ht="27.75" customHeight="1" x14ac:dyDescent="0.3">
      <c r="A18" s="292" t="s">
        <v>2</v>
      </c>
      <c r="B18" s="292" t="s">
        <v>3</v>
      </c>
      <c r="C18" s="297" t="s">
        <v>38</v>
      </c>
      <c r="D18" s="293" t="s">
        <v>98</v>
      </c>
      <c r="E18" s="293" t="s">
        <v>108</v>
      </c>
      <c r="F18" s="297" t="s">
        <v>109</v>
      </c>
      <c r="G18" s="293" t="s">
        <v>101</v>
      </c>
      <c r="H18" s="293" t="s">
        <v>110</v>
      </c>
      <c r="I18" s="292" t="s">
        <v>102</v>
      </c>
      <c r="J18" s="297" t="s">
        <v>103</v>
      </c>
      <c r="L18" s="299" t="s">
        <v>117</v>
      </c>
      <c r="M18" s="300"/>
      <c r="N18" s="301"/>
    </row>
    <row r="19" spans="1:14" x14ac:dyDescent="0.3">
      <c r="A19" s="292"/>
      <c r="B19" s="292"/>
      <c r="C19" s="297"/>
      <c r="D19" s="294"/>
      <c r="E19" s="294"/>
      <c r="F19" s="297"/>
      <c r="G19" s="294"/>
      <c r="H19" s="294"/>
      <c r="I19" s="292"/>
      <c r="J19" s="297"/>
      <c r="L19" s="9" t="s">
        <v>9</v>
      </c>
      <c r="M19" s="9" t="s">
        <v>10</v>
      </c>
      <c r="N19" s="9" t="s">
        <v>11</v>
      </c>
    </row>
    <row r="20" spans="1:14" x14ac:dyDescent="0.3">
      <c r="A20" s="9">
        <v>1</v>
      </c>
      <c r="B20" s="9"/>
      <c r="C20" s="9"/>
      <c r="D20" s="9"/>
      <c r="E20" s="9">
        <v>6</v>
      </c>
      <c r="F20" s="13">
        <v>3</v>
      </c>
      <c r="G20" s="13">
        <v>40</v>
      </c>
      <c r="H20" s="9">
        <v>2</v>
      </c>
      <c r="I20" s="38">
        <v>95</v>
      </c>
      <c r="J20" s="38">
        <f>E20*(F20*G20+H20*I20)</f>
        <v>1860</v>
      </c>
      <c r="L20" s="9"/>
      <c r="M20" s="9"/>
      <c r="N20" s="9"/>
    </row>
    <row r="21" spans="1:14" x14ac:dyDescent="0.3">
      <c r="A21" s="9">
        <v>2</v>
      </c>
      <c r="B21" s="9"/>
      <c r="C21" s="9"/>
      <c r="D21" s="9"/>
      <c r="E21" s="9"/>
      <c r="F21" s="13"/>
      <c r="G21" s="13"/>
      <c r="H21" s="9"/>
      <c r="I21" s="38"/>
      <c r="J21" s="38">
        <f t="shared" ref="J21:J28" si="1">E21*(F21*G21+H21*I21)</f>
        <v>0</v>
      </c>
      <c r="N21" s="37"/>
    </row>
    <row r="22" spans="1:14" x14ac:dyDescent="0.3">
      <c r="A22" s="9">
        <v>3</v>
      </c>
      <c r="B22" s="9"/>
      <c r="C22" s="9"/>
      <c r="D22" s="9"/>
      <c r="E22" s="9"/>
      <c r="F22" s="13"/>
      <c r="G22" s="13"/>
      <c r="H22" s="9"/>
      <c r="I22" s="38"/>
      <c r="J22" s="38">
        <f t="shared" si="1"/>
        <v>0</v>
      </c>
    </row>
    <row r="23" spans="1:14" x14ac:dyDescent="0.3">
      <c r="A23" s="9">
        <v>4</v>
      </c>
      <c r="B23" s="9"/>
      <c r="C23" s="9"/>
      <c r="D23" s="9"/>
      <c r="E23" s="9"/>
      <c r="F23" s="13"/>
      <c r="G23" s="13"/>
      <c r="H23" s="9"/>
      <c r="I23" s="38"/>
      <c r="J23" s="38">
        <f t="shared" si="1"/>
        <v>0</v>
      </c>
    </row>
    <row r="24" spans="1:14" x14ac:dyDescent="0.3">
      <c r="A24" s="9">
        <v>5</v>
      </c>
      <c r="B24" s="9"/>
      <c r="C24" s="9"/>
      <c r="D24" s="9"/>
      <c r="E24" s="9"/>
      <c r="F24" s="13"/>
      <c r="G24" s="13"/>
      <c r="H24" s="9"/>
      <c r="I24" s="38"/>
      <c r="J24" s="38">
        <f t="shared" si="1"/>
        <v>0</v>
      </c>
    </row>
    <row r="25" spans="1:14" x14ac:dyDescent="0.3">
      <c r="A25" s="9">
        <v>6</v>
      </c>
      <c r="B25" s="9"/>
      <c r="C25" s="9"/>
      <c r="D25" s="9"/>
      <c r="E25" s="9"/>
      <c r="F25" s="13"/>
      <c r="G25" s="13"/>
      <c r="H25" s="9"/>
      <c r="I25" s="38"/>
      <c r="J25" s="38">
        <f t="shared" si="1"/>
        <v>0</v>
      </c>
    </row>
    <row r="26" spans="1:14" x14ac:dyDescent="0.3">
      <c r="A26" s="9">
        <v>7</v>
      </c>
      <c r="B26" s="9"/>
      <c r="C26" s="9"/>
      <c r="D26" s="9"/>
      <c r="E26" s="9"/>
      <c r="F26" s="13"/>
      <c r="G26" s="13"/>
      <c r="H26" s="9"/>
      <c r="I26" s="38"/>
      <c r="J26" s="38">
        <f t="shared" si="1"/>
        <v>0</v>
      </c>
    </row>
    <row r="27" spans="1:14" x14ac:dyDescent="0.3">
      <c r="A27" s="9">
        <v>8</v>
      </c>
      <c r="B27" s="9"/>
      <c r="C27" s="9"/>
      <c r="D27" s="9"/>
      <c r="E27" s="9"/>
      <c r="F27" s="13"/>
      <c r="G27" s="13"/>
      <c r="H27" s="9"/>
      <c r="I27" s="38"/>
      <c r="J27" s="38">
        <f t="shared" si="1"/>
        <v>0</v>
      </c>
    </row>
    <row r="28" spans="1:14" x14ac:dyDescent="0.3">
      <c r="A28" s="9">
        <v>9</v>
      </c>
      <c r="B28" s="9"/>
      <c r="C28" s="9"/>
      <c r="D28" s="9"/>
      <c r="E28" s="9"/>
      <c r="F28" s="13"/>
      <c r="G28" s="13"/>
      <c r="H28" s="9"/>
      <c r="I28" s="38"/>
      <c r="J28" s="38">
        <f t="shared" si="1"/>
        <v>0</v>
      </c>
    </row>
    <row r="29" spans="1:14" x14ac:dyDescent="0.3">
      <c r="A29" s="295" t="s">
        <v>134</v>
      </c>
      <c r="B29" s="296"/>
      <c r="C29" s="296"/>
      <c r="D29" s="296"/>
      <c r="E29" s="296"/>
      <c r="F29" s="296"/>
      <c r="G29" s="296"/>
      <c r="H29" s="296"/>
      <c r="I29" s="302"/>
      <c r="J29" s="36">
        <f>SUM(J20:J28)</f>
        <v>1860</v>
      </c>
    </row>
    <row r="30" spans="1:14" x14ac:dyDescent="0.3">
      <c r="A30" t="s">
        <v>105</v>
      </c>
    </row>
    <row r="31" spans="1:14" ht="42" x14ac:dyDescent="0.3">
      <c r="A31" s="39" t="s">
        <v>2</v>
      </c>
      <c r="B31" s="40" t="s">
        <v>4</v>
      </c>
      <c r="C31" s="41" t="s">
        <v>38</v>
      </c>
      <c r="D31" s="41" t="s">
        <v>14</v>
      </c>
      <c r="E31" s="40" t="s">
        <v>111</v>
      </c>
      <c r="F31" s="42" t="s">
        <v>112</v>
      </c>
      <c r="G31" s="40" t="s">
        <v>7</v>
      </c>
    </row>
    <row r="32" spans="1:14" ht="29.25" customHeight="1" x14ac:dyDescent="0.3">
      <c r="A32" s="43">
        <v>1</v>
      </c>
      <c r="B32" s="43"/>
      <c r="C32" s="44"/>
      <c r="D32" s="43"/>
      <c r="E32" s="43"/>
      <c r="F32" s="45">
        <v>26</v>
      </c>
      <c r="G32" s="45">
        <f>E32*F32</f>
        <v>0</v>
      </c>
      <c r="L32" s="274" t="s">
        <v>118</v>
      </c>
      <c r="M32" s="275"/>
      <c r="N32" s="276"/>
    </row>
    <row r="33" spans="1:14" x14ac:dyDescent="0.3">
      <c r="A33" s="43">
        <v>2</v>
      </c>
      <c r="B33" s="43"/>
      <c r="C33" s="43"/>
      <c r="D33" s="43"/>
      <c r="E33" s="43"/>
      <c r="F33" s="45"/>
      <c r="G33" s="45">
        <f t="shared" ref="G33:G41" si="2">E33*F33</f>
        <v>0</v>
      </c>
      <c r="L33" s="9" t="s">
        <v>9</v>
      </c>
      <c r="M33" s="9" t="s">
        <v>10</v>
      </c>
      <c r="N33" s="9" t="s">
        <v>11</v>
      </c>
    </row>
    <row r="34" spans="1:14" x14ac:dyDescent="0.3">
      <c r="A34" s="43">
        <v>3</v>
      </c>
      <c r="B34" s="43"/>
      <c r="C34" s="43"/>
      <c r="D34" s="43"/>
      <c r="E34" s="43"/>
      <c r="F34" s="45"/>
      <c r="G34" s="45">
        <f t="shared" si="2"/>
        <v>0</v>
      </c>
      <c r="L34" s="9"/>
      <c r="M34" s="9"/>
      <c r="N34" s="9"/>
    </row>
    <row r="35" spans="1:14" x14ac:dyDescent="0.3">
      <c r="A35" s="43">
        <v>4</v>
      </c>
      <c r="B35" s="43"/>
      <c r="C35" s="43"/>
      <c r="D35" s="44"/>
      <c r="E35" s="43"/>
      <c r="F35" s="45"/>
      <c r="G35" s="45">
        <f t="shared" si="2"/>
        <v>0</v>
      </c>
    </row>
    <row r="36" spans="1:14" x14ac:dyDescent="0.3">
      <c r="A36" s="43">
        <v>5</v>
      </c>
      <c r="B36" s="43"/>
      <c r="C36" s="44"/>
      <c r="D36" s="43"/>
      <c r="E36" s="43"/>
      <c r="F36" s="45"/>
      <c r="G36" s="45">
        <f t="shared" si="2"/>
        <v>0</v>
      </c>
    </row>
    <row r="37" spans="1:14" x14ac:dyDescent="0.3">
      <c r="A37" s="43">
        <v>6</v>
      </c>
      <c r="B37" s="43"/>
      <c r="C37" s="43"/>
      <c r="D37" s="44"/>
      <c r="E37" s="43"/>
      <c r="F37" s="45"/>
      <c r="G37" s="45">
        <f t="shared" si="2"/>
        <v>0</v>
      </c>
    </row>
    <row r="38" spans="1:14" x14ac:dyDescent="0.3">
      <c r="A38" s="43">
        <v>7</v>
      </c>
      <c r="B38" s="43"/>
      <c r="C38" s="43"/>
      <c r="D38" s="44"/>
      <c r="E38" s="43"/>
      <c r="F38" s="45"/>
      <c r="G38" s="45">
        <f t="shared" si="2"/>
        <v>0</v>
      </c>
    </row>
    <row r="39" spans="1:14" x14ac:dyDescent="0.3">
      <c r="A39" s="43">
        <v>8</v>
      </c>
      <c r="B39" s="43"/>
      <c r="C39" s="44"/>
      <c r="D39" s="44"/>
      <c r="E39" s="43"/>
      <c r="F39" s="45"/>
      <c r="G39" s="45">
        <f t="shared" si="2"/>
        <v>0</v>
      </c>
    </row>
    <row r="40" spans="1:14" x14ac:dyDescent="0.3">
      <c r="A40" s="43">
        <v>9</v>
      </c>
      <c r="B40" s="43"/>
      <c r="C40" s="44"/>
      <c r="D40" s="43"/>
      <c r="E40" s="43"/>
      <c r="F40" s="45"/>
      <c r="G40" s="45">
        <f t="shared" si="2"/>
        <v>0</v>
      </c>
    </row>
    <row r="41" spans="1:14" x14ac:dyDescent="0.3">
      <c r="A41" s="43">
        <v>10</v>
      </c>
      <c r="B41" s="43"/>
      <c r="C41" s="44"/>
      <c r="D41" s="44"/>
      <c r="E41" s="43"/>
      <c r="F41" s="45"/>
      <c r="G41" s="45">
        <f t="shared" si="2"/>
        <v>0</v>
      </c>
    </row>
    <row r="42" spans="1:14" x14ac:dyDescent="0.3">
      <c r="A42" s="298" t="s">
        <v>104</v>
      </c>
      <c r="B42" s="298"/>
      <c r="C42" s="298"/>
      <c r="D42" s="298"/>
      <c r="E42" s="298"/>
      <c r="F42" s="298"/>
      <c r="G42" s="46">
        <f>SUM(G32:G41)</f>
        <v>0</v>
      </c>
    </row>
    <row r="45" spans="1:14" x14ac:dyDescent="0.3">
      <c r="A45" s="33" t="s">
        <v>115</v>
      </c>
      <c r="B45" s="47" t="s">
        <v>113</v>
      </c>
      <c r="C45" s="47"/>
      <c r="D45" s="47"/>
      <c r="E45" s="49"/>
    </row>
  </sheetData>
  <mergeCells count="25">
    <mergeCell ref="A42:F42"/>
    <mergeCell ref="L18:N18"/>
    <mergeCell ref="L32:N32"/>
    <mergeCell ref="G18:G19"/>
    <mergeCell ref="H18:H19"/>
    <mergeCell ref="I18:I19"/>
    <mergeCell ref="J18:J19"/>
    <mergeCell ref="A29:I29"/>
    <mergeCell ref="A16:H16"/>
    <mergeCell ref="D4:D5"/>
    <mergeCell ref="C4:C5"/>
    <mergeCell ref="E4:E5"/>
    <mergeCell ref="A18:A19"/>
    <mergeCell ref="B18:B19"/>
    <mergeCell ref="C18:C19"/>
    <mergeCell ref="D18:D19"/>
    <mergeCell ref="E18:E19"/>
    <mergeCell ref="F18:F19"/>
    <mergeCell ref="K1:M1"/>
    <mergeCell ref="A4:A5"/>
    <mergeCell ref="B4:B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Дейност 1</vt:lpstr>
      <vt:lpstr>Дейност 2</vt:lpstr>
      <vt:lpstr>Дейност 3</vt:lpstr>
      <vt:lpstr>Дейност 4</vt:lpstr>
      <vt:lpstr>Единна ставка</vt:lpstr>
      <vt:lpstr>De minimis</vt:lpstr>
      <vt:lpstr>Пример бюджет ИСУН</vt:lpstr>
      <vt:lpstr>I.Разходи за персонал</vt:lpstr>
      <vt:lpstr>II. Ед. ставка 40%от разделI</vt:lpstr>
      <vt:lpstr>III. Стандартна таблица - ЕР</vt:lpstr>
      <vt:lpstr>IV.ЕС МУД</vt:lpstr>
      <vt:lpstr>IV.ЕС индивидуална подкрепа </vt:lpstr>
      <vt:lpstr>IV.ЕС орг изнесено занимание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Radina Boyanova</cp:lastModifiedBy>
  <dcterms:created xsi:type="dcterms:W3CDTF">2023-08-14T09:50:03Z</dcterms:created>
  <dcterms:modified xsi:type="dcterms:W3CDTF">2025-04-09T04:14:42Z</dcterms:modified>
</cp:coreProperties>
</file>